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DBA1B81-1ED8-44B7-9233-D35F725FB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M48" i="1"/>
  <c r="H48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Q47" i="1"/>
  <c r="P47" i="1"/>
  <c r="O47" i="1"/>
  <c r="N47" i="1"/>
  <c r="L47" i="1"/>
  <c r="K47" i="1"/>
  <c r="J47" i="1"/>
  <c r="I47" i="1"/>
  <c r="G47" i="1"/>
  <c r="S46" i="1"/>
  <c r="G46" i="1"/>
  <c r="F46" i="1"/>
  <c r="E46" i="1"/>
  <c r="D46" i="1"/>
  <c r="C46" i="1"/>
  <c r="B46" i="1"/>
  <c r="S45" i="1"/>
  <c r="G45" i="1"/>
  <c r="F45" i="1"/>
  <c r="E45" i="1"/>
  <c r="D45" i="1"/>
  <c r="C45" i="1"/>
  <c r="B45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Q43" i="1"/>
  <c r="P43" i="1"/>
  <c r="P29" i="1" s="1"/>
  <c r="O43" i="1"/>
  <c r="N43" i="1"/>
  <c r="L43" i="1"/>
  <c r="K43" i="1"/>
  <c r="J43" i="1"/>
  <c r="I43" i="1"/>
  <c r="I29" i="1" s="1"/>
  <c r="G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O38" i="1"/>
  <c r="N38" i="1"/>
  <c r="N29" i="1" s="1"/>
  <c r="L38" i="1"/>
  <c r="K38" i="1"/>
  <c r="K29" i="1" s="1"/>
  <c r="J38" i="1"/>
  <c r="I38" i="1"/>
  <c r="G38" i="1"/>
  <c r="Q29" i="1"/>
  <c r="O29" i="1"/>
  <c r="L29" i="1"/>
  <c r="J29" i="1"/>
  <c r="G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O28" i="1"/>
  <c r="O14" i="1" s="1"/>
  <c r="N28" i="1"/>
  <c r="L28" i="1"/>
  <c r="K28" i="1"/>
  <c r="J28" i="1"/>
  <c r="J14" i="1" s="1"/>
  <c r="I28" i="1"/>
  <c r="G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G21" i="1"/>
  <c r="F21" i="1"/>
  <c r="E21" i="1"/>
  <c r="D21" i="1"/>
  <c r="C21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S15" i="1"/>
  <c r="G15" i="1"/>
  <c r="F15" i="1"/>
  <c r="E15" i="1"/>
  <c r="D15" i="1"/>
  <c r="C15" i="1"/>
  <c r="Q14" i="1"/>
  <c r="P14" i="1"/>
  <c r="N14" i="1"/>
  <c r="L14" i="1"/>
  <c r="K14" i="1"/>
  <c r="I14" i="1"/>
  <c r="G14" i="1"/>
  <c r="AG13" i="1"/>
  <c r="AG48" i="1" s="1"/>
  <c r="AF13" i="1"/>
  <c r="AF48" i="1" s="1"/>
  <c r="AE13" i="1"/>
  <c r="AE48" i="1" s="1"/>
  <c r="AD13" i="1"/>
  <c r="AD48" i="1" s="1"/>
  <c r="AC13" i="1"/>
  <c r="AC48" i="1" s="1"/>
  <c r="AB13" i="1"/>
  <c r="AB48" i="1" s="1"/>
  <c r="AA13" i="1"/>
  <c r="AA48" i="1" s="1"/>
  <c r="Z13" i="1"/>
  <c r="Z48" i="1" s="1"/>
  <c r="Y13" i="1"/>
  <c r="Y48" i="1" s="1"/>
  <c r="X13" i="1"/>
  <c r="X48" i="1" s="1"/>
  <c r="W13" i="1"/>
  <c r="W48" i="1" s="1"/>
  <c r="V13" i="1"/>
  <c r="V48" i="1" s="1"/>
  <c r="U13" i="1"/>
  <c r="U48" i="1" s="1"/>
  <c r="O13" i="1"/>
  <c r="N13" i="1"/>
  <c r="L13" i="1"/>
  <c r="J13" i="1"/>
  <c r="I13" i="1"/>
  <c r="G13" i="1"/>
  <c r="H12" i="1"/>
  <c r="C12" i="1"/>
  <c r="H11" i="1"/>
  <c r="C11" i="1"/>
  <c r="K10" i="1"/>
  <c r="K13" i="1" s="1"/>
  <c r="K7" i="1" s="1"/>
  <c r="H10" i="1"/>
  <c r="C10" i="1"/>
  <c r="K9" i="1"/>
  <c r="H9" i="1"/>
  <c r="C9" i="1"/>
  <c r="K8" i="1"/>
  <c r="H8" i="1"/>
  <c r="C8" i="1"/>
  <c r="Q7" i="1"/>
  <c r="Q48" i="1" s="1"/>
  <c r="P7" i="1"/>
  <c r="O7" i="1"/>
  <c r="O48" i="1" s="1"/>
  <c r="N7" i="1"/>
  <c r="N48" i="1" s="1"/>
  <c r="L7" i="1"/>
  <c r="L48" i="1" s="1"/>
  <c r="J7" i="1"/>
  <c r="J48" i="1" s="1"/>
  <c r="I7" i="1"/>
  <c r="I48" i="1" s="1"/>
  <c r="G7" i="1"/>
  <c r="G48" i="1" s="1"/>
  <c r="K48" i="1" l="1"/>
  <c r="P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Z12" authorId="0" shapeId="0" xr:uid="{95D525BE-1FCB-42D5-9AFC-C81C24D73763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ផ្ទៃដីដាំដុះបន្លែ</t>
        </r>
      </text>
    </comment>
    <comment ref="AF12" authorId="0" shapeId="0" xr:uid="{7E991465-7022-486E-BACE-0750EA87B095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បន្លែចម្រុះ</t>
        </r>
      </text>
    </comment>
    <comment ref="Z16" authorId="0" shapeId="0" xr:uid="{52B7A556-FA5D-4C21-8B22-BE72BB2DDA1C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Net House amount 430 net houses</t>
        </r>
      </text>
    </comment>
    <comment ref="AF16" authorId="0" shapeId="0" xr:uid="{C4CA730C-BF09-4242-9A24-4614A039BF70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លក់បន្លែចម្រុះ ទៅកាន់ទីផ្សារ ១ោតោន/ថ្ងៃ</t>
        </r>
      </text>
    </comment>
    <comment ref="Z23" authorId="0" shapeId="0" xr:uid="{DB5E6D13-770E-47D5-A1A5-E65AB5DC8049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សម្រាប់ដំណាំផ្សេងៗ</t>
        </r>
      </text>
    </comment>
    <comment ref="AF23" authorId="0" shapeId="0" xr:uid="{54E69ACB-1324-4DD1-BB7A-C2661D7879DC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បន្លែផ្សេងៗ</t>
        </r>
      </text>
    </comment>
    <comment ref="Z25" authorId="0" shapeId="0" xr:uid="{507439BD-1908-4BE6-B1C3-5F531F151ACA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ផ្ទៃដីផលិតបន្លែ និងចិញ្ចឹមមាន់</t>
        </r>
      </text>
    </comment>
    <comment ref="AF25" authorId="0" shapeId="0" xr:uid="{8534D777-7EA1-46E4-84A2-CF01B4D5C507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បន្លែ ៤០តោន និងផ្គត់ផ្គង់មាន់សាច់បោចហើយ ១០ តោន​១ឆ្នាំ</t>
        </r>
      </text>
    </comment>
    <comment ref="Z37" authorId="0" shapeId="0" xr:uid="{7456790E-FC35-47E0-9329-3FE2780349DF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៤ ហិតា សម្រាប់ដំណាំបន្លែ</t>
        </r>
      </text>
    </comment>
    <comment ref="AF37" authorId="0" shapeId="0" xr:uid="{E4FC1F61-DC30-43A0-97C7-307AFCB3D1CE}">
      <text>
        <r>
          <rPr>
            <b/>
            <sz val="11"/>
            <color indexed="81"/>
            <rFont val="Tahoma"/>
            <family val="2"/>
          </rPr>
          <t>USER:</t>
        </r>
        <r>
          <rPr>
            <sz val="11"/>
            <color indexed="81"/>
            <rFont val="Tahoma"/>
            <family val="2"/>
          </rPr>
          <t xml:space="preserve">
ពុំមានទិន្នន័យ</t>
        </r>
      </text>
    </comment>
    <comment ref="O44" authorId="0" shapeId="0" xr:uid="{8F16529E-1A40-4213-953D-B5AEEF671E81}">
      <text>
        <r>
          <rPr>
            <b/>
            <sz val="11"/>
            <color indexed="81"/>
            <rFont val="Tahoma"/>
          </rPr>
          <t>USER:</t>
        </r>
        <r>
          <rPr>
            <sz val="11"/>
            <color indexed="81"/>
            <rFont val="Tahoma"/>
          </rPr>
          <t xml:space="preserve">
មិនទាន់បានគាំទ្រឃ្លាំងស្តុកនៅឡើយ</t>
        </r>
      </text>
    </comment>
    <comment ref="O45" authorId="0" shapeId="0" xr:uid="{7D578F69-19F8-478C-BECC-E5DCA6731DD1}">
      <text>
        <r>
          <rPr>
            <b/>
            <sz val="11"/>
            <color indexed="81"/>
            <rFont val="Tahoma"/>
          </rPr>
          <t>USER:</t>
        </r>
        <r>
          <rPr>
            <sz val="11"/>
            <color indexed="81"/>
            <rFont val="Tahoma"/>
          </rPr>
          <t xml:space="preserve">
មិនទាន់បានគាំទ្រឃ្លាំងស្តុកនៅឡើយ</t>
        </r>
      </text>
    </comment>
    <comment ref="O46" authorId="0" shapeId="0" xr:uid="{1DCC761B-9A96-4F1B-9561-903A72F4507B}">
      <text>
        <r>
          <rPr>
            <b/>
            <sz val="11"/>
            <color indexed="81"/>
            <rFont val="Tahoma"/>
          </rPr>
          <t>USER:</t>
        </r>
        <r>
          <rPr>
            <sz val="11"/>
            <color indexed="81"/>
            <rFont val="Tahoma"/>
          </rPr>
          <t xml:space="preserve">
មិនទាន់បានគាំទ្រឃ្លាំងស្តុកនៅឡើយ</t>
        </r>
      </text>
    </comment>
  </commentList>
</comments>
</file>

<file path=xl/sharedStrings.xml><?xml version="1.0" encoding="utf-8"?>
<sst xmlns="http://schemas.openxmlformats.org/spreadsheetml/2006/main" count="317" uniqueCount="268">
  <si>
    <t>Ministry of Agriculture Forestry and Fishery (MAFF)</t>
  </si>
  <si>
    <t xml:space="preserve">Climate-Friendly Agribusiness Value Chains Sector Project
 (CFAVC) 
</t>
  </si>
  <si>
    <t>ADB Loan No. 3661-CAM (COL), 8346-CAM (EF) and Grant No. 0579 (EF)</t>
  </si>
  <si>
    <t>No.</t>
  </si>
  <si>
    <t>ឈ្មោះ ស.ក</t>
  </si>
  <si>
    <t>Name of AC</t>
  </si>
  <si>
    <t>ទីតាំង Location</t>
  </si>
  <si>
    <t>Registered Date</t>
  </si>
  <si>
    <t>Members of ACs</t>
  </si>
  <si>
    <t>ACs Mgt Team</t>
  </si>
  <si>
    <t>ដីឃ្លាំង Land Storages</t>
  </si>
  <si>
    <t>ចំនួនឃ្លាំងស្រូវពូជ
Rice Seed Storages
 (50T= 13.5m x13.5m)</t>
  </si>
  <si>
    <t xml:space="preserve">ចំនួនឃ្លាំងស្រូវចំណី
Grain Storages
(100T=13.5m x 18m) </t>
  </si>
  <si>
    <t>ចំនួនឃ្លាំងពោត
Maize Storages
 (100T=13.5m x 18m)</t>
  </si>
  <si>
    <t>ចំនួនឃ្លាំងដំឡូងមី
Cassava Storages
 (200T= 18m x 25m)</t>
  </si>
  <si>
    <t>ឆ្នាំចូលក្នុងគម្រោង</t>
  </si>
  <si>
    <t>លេខទូរស័ព្ទ ស.ក 
 Telphone Number</t>
  </si>
  <si>
    <t>ដៃគូអាជីវកម្ម Business Partners (កិច្ចសន្យាកសិកម្មជាមួយគ្នា)</t>
  </si>
  <si>
    <t>ទំហំផ្ទៃផលិតកម្ម (ហិតា)​ Production's Land</t>
  </si>
  <si>
    <t>សមត្ថភាពផលិត Production's Capacity (តោន/វដ្ត)</t>
  </si>
  <si>
    <t>ទុនវិនិយោករបស់សហគមន៍ (លានរៀល)</t>
  </si>
  <si>
    <t>សំណូមពរ Requested</t>
  </si>
  <si>
    <t>សំគាល់ Notes</t>
  </si>
  <si>
    <t>ភូមិ
Village</t>
  </si>
  <si>
    <t>ឃុំ
Commune</t>
  </si>
  <si>
    <t>ស្រុក
District</t>
  </si>
  <si>
    <t>ខេត្ត
Province</t>
  </si>
  <si>
    <t>Total</t>
  </si>
  <si>
    <t>Female</t>
  </si>
  <si>
    <t>Year in Project</t>
  </si>
  <si>
    <t>ផលិតកម្ម ស្រូវ ក្រអូប</t>
  </si>
  <si>
    <t>ផលិតកម្មស្រូវ ចំណី(ធម្មតា)</t>
  </si>
  <si>
    <t>ផលិតកម្ម ពោតក្រហម</t>
  </si>
  <si>
    <t>ផលិតកម្ម ដំឡូងមី</t>
  </si>
  <si>
    <t>ផលិតកម្ម ស្វាយកែវរមៀត</t>
  </si>
  <si>
    <t>ផលិតកម្មផ្សេងៗ</t>
  </si>
  <si>
    <t>ទិន្នផល ស្រូវ ក្រអូប</t>
  </si>
  <si>
    <t>ទិន្នផលស្រូវ ចំណី(ធម្មតា)</t>
  </si>
  <si>
    <t>ទិន្នផល ពោតក្រហម</t>
  </si>
  <si>
    <t>ទិន្នផល ដំឡូងមី</t>
  </si>
  <si>
    <t>ទិន្នផល ស្វាយកែវរមៀត</t>
  </si>
  <si>
    <t>ទិន្នផលផ្សេងៗ</t>
  </si>
  <si>
    <t>AC's Investment Capital</t>
  </si>
  <si>
    <t>Takeo Province</t>
  </si>
  <si>
    <t>Takeo 2020</t>
  </si>
  <si>
    <t>ត្រពាំងក្រញ៉ូង</t>
  </si>
  <si>
    <t xml:space="preserve">Trapeang Kranhoung, </t>
  </si>
  <si>
    <t>Tramkak</t>
  </si>
  <si>
    <t>Takeo</t>
  </si>
  <si>
    <t>1,200 m2</t>
  </si>
  <si>
    <t>092 673 830/088 7924139</t>
  </si>
  <si>
    <t xml:space="preserve">មិនទាន់កិច្ចសន្យាទិញលក់នៅឡើយទេ គឺទិញលក់ធម្មតា។  </t>
  </si>
  <si>
    <t xml:space="preserve">១. ស្តារប្រព័ន្ធធារាសាស្ត្រ ២. ដើមទុនពង្រីកអាជិវកម្ម ៣. លាន/ឡសម្ងួតស្រូវ </t>
  </si>
  <si>
    <t xml:space="preserve">១. ទទួលបានឃ្លាំងស្តុកស្រូវ១ (១៣.៥ x ១៨) ពីគម្រោង ២. ប្រឡាយទឹក២ខ្សែ (៣,០០០ម៉ែត្រ) </t>
  </si>
  <si>
    <t>សាមគ្គីត្រពាំងក្រឡាញ់</t>
  </si>
  <si>
    <t>Trapeang Kralanh</t>
  </si>
  <si>
    <t>OSaray</t>
  </si>
  <si>
    <t>27 m X 45 m</t>
  </si>
  <si>
    <t>092 977 984/010977984/0966868934</t>
  </si>
  <si>
    <t>១. កិច្ចសន្យាជាមួយ សហគមន៍អង្គប្រាសាទ ២. ផ្សារ/អាជីវករ ហេង លី និង ៣. លក់រាយនៅផ្សារក្បែរសហគមន៍</t>
  </si>
  <si>
    <t>១. ស្តារប្រព័ន្ធធារាសាស្ត្រ ២. ដើមទុនពង្រីកអាជិវកម្ម ៣. ម៉ាស៊ីនច្រូត និងរោយស្រូវ</t>
  </si>
  <si>
    <t>១. ទទួលបានឃ្លាំងស្តុកស្រូវ១ (១៣.៥ x ១៨) ពីគម្រោង ២. ផ្លូវក្រាលកៅស៊ូ ១ខ្សែ (៨,៣២៣ ម៉ែត្រ) ពីគម្រោង</t>
  </si>
  <si>
    <t>កំពែង សុខសែន សម្បូរណ៍</t>
  </si>
  <si>
    <t>Chimrak</t>
  </si>
  <si>
    <t>Kampeng</t>
  </si>
  <si>
    <t>Kirivong</t>
  </si>
  <si>
    <t>1,600 m2</t>
  </si>
  <si>
    <t>097 983 13 93/0973572435</t>
  </si>
  <si>
    <t>១. ដើមទុនពង្រីអាជីវកម្ម ២. សាងសង់លានហាល/ឡសម្អួតស្រូវ និង ៣. វគ្គគ្រប់គ្រងអាជីវកម្ម</t>
  </si>
  <si>
    <t>១. ទទួលបានឃ្លាំងស្តុកស្រូវ១ (១៣.៥ x ១៣.៥) ពីគម្រោង ២. ផ្លូវក្រាលកៅស៊ូ ១ខ្សែ (៤,៩៨១ ម៉ែត្រ) ពីគម្រោង</t>
  </si>
  <si>
    <t>ស្តុកស្តម</t>
  </si>
  <si>
    <t>Trapeangsdok</t>
  </si>
  <si>
    <t>Tangyab</t>
  </si>
  <si>
    <t xml:space="preserve">Preykabas </t>
  </si>
  <si>
    <t>8,200 m2</t>
  </si>
  <si>
    <t>012/069 323 400</t>
  </si>
  <si>
    <t>១. ជាមួយផ្សារកូនកាំបិទ (អង្ករផ្ការំដួល ១២តោន រយៈពេល១២ខែ/១ឆ្នាំ) ២. ជាមួយសមាជិកសហគមន៍ផ្ទាល់ (ស្រូវផ្ការំដួល ២០​តោន រយៈពេល១២ខែ/១ឆ្នាំ) និង ៣. ជាមួយសហគមន៍កសិកម្មនៅខេត្តកំពត (ស្រូវចំណី៥០តោន រយៈពេល១២ខែ/១ឆ្នាំ)</t>
  </si>
  <si>
    <t>១. ឡសម្ងួត ស្វ័យប្រវត្តិ ២. ជួយដោះស្រាយតម្លៃប្រើអគ្គិសនី ៣. ត្រាក់ទ័រ ១ គ្រឿង ៤. ម៉ាស៊ីនច្រូតស្រូវ១គ្រឿង និង ៥. រថយន្តដឹកជញ្ជូនស្រូវ ១គ្រឿង</t>
  </si>
  <si>
    <t>១. ទទួលបានឃ្លាំងស្តុកស្រូវ១ (១៣.៥ x ១៨) ពីគម្រោង ២. ផ្លូវបេតុង ១ខ្សែ (២,៧៥០ ម៉ែត្រ) ពីគម្រោង ៣. ប្រឡាយទឹក៣ខ្សែ (៣,០០០ម៉ែត្រ) ៤. ឃ្លាំងស្តុកស្រូវមានពីមុន ១ (២០ x ៣០) ៥. ម៉ាស៊ីនកិនស្រូវ១ ៦. ផ្លូវក្រាលកៅស៊ូ១ខ្សែ (១,៨០០ម៉ែត្រ) និង ផ្លូវលំ ៣ខ្សែ (៣,០០០ម៉ែត្រ)</t>
  </si>
  <si>
    <t>ស្ទឹងស្លាគូ</t>
  </si>
  <si>
    <t>Dakpor</t>
  </si>
  <si>
    <t>Boeng Tranh Khangtboung</t>
  </si>
  <si>
    <t>Samraong</t>
  </si>
  <si>
    <t>990 m2</t>
  </si>
  <si>
    <t>098 975 964/088 6975964</t>
  </si>
  <si>
    <t>មិនទាន់បានធ្វើកិច្ចសន្យាទិញ លក់ជាមួយក្រុមហ៊ុនណាមួយនៅឡើយទេ</t>
  </si>
  <si>
    <t>១. មធ្យបាយដឹកជញ្ជូន ២. ម៉ាស៊ីនកិនស្រូវ ៣. ម៉ាស៊ីនបកសំបកគ្រាប់ស្រូវពូជ និង ៤. ដើមទុនពង្រីកអាជីវកម្ម</t>
  </si>
  <si>
    <t>១. ទទួលបានឃ្លាំងស្តុកស្រូវពូជ១ (១៣.៥ x ១៣.៥)​និង២. ស្រះទឹក ២ (៤០ម x ១០០ម)</t>
  </si>
  <si>
    <t>Takeo 2021</t>
  </si>
  <si>
    <t>ត្រពាំងស្រង៉ែ</t>
  </si>
  <si>
    <t>20m x 25m</t>
  </si>
  <si>
    <t>១. ឡសម្ងួត ស្វ័យប្រវត្តិ ២. ត្រាក់ទ័រ ១ គ្រឿង ៣. ម៉ាស៊ីនច្រូតស្រូវ១គ្រឿង និង ៤. ដើមទុនពង្រីកអាជីវកម្ម</t>
  </si>
  <si>
    <t>១. ទទួលបានឃ្លាំងស្តុកស្រូវពូជ១ (១៣.៥ x ១៣.៥)</t>
  </si>
  <si>
    <t>សាមគ្គីត្រពាំងចក</t>
  </si>
  <si>
    <t>13-07-2015</t>
  </si>
  <si>
    <t>40m x 45m</t>
  </si>
  <si>
    <t>016 459 847/092 286003/097 4849240</t>
  </si>
  <si>
    <t xml:space="preserve">បានធ្វើកិច្ចសន្យាទិញ លក់ បន្លៃចម្រុះ ខ្លះជាមួយក្រុមហ៊ុន និងស្រូវបានចុះ MoU ជាមួយក្រុមហ៊ុន សុខ កែវ និង AmRu Rice សម្រាប់ឆ្នាំ២០២៥ </t>
  </si>
  <si>
    <t>១. ឡសម្ងួត ស្វ័យប្រវត្តិ ២. ស្តារប្រព័ន្ធធារាសាស្ត្រ ៣. ដើមទុនពង្រីកអាជីវកម្ម និង ៤. បច្ចេកទេសផលិតកម្មបន្ថែម</t>
  </si>
  <si>
    <t xml:space="preserve">១. ឃ្លាំងស្រូវ១ (១៣.៥ x ១៨) ២. ផ្លូវក្រាលកៅស៊ូ១ខ្សែ (៣,៣៨៥ម៉ែត្រ) </t>
  </si>
  <si>
    <t>បក្សីរីករាយ</t>
  </si>
  <si>
    <t>30m x 40m</t>
  </si>
  <si>
    <t>085 406045/097 766 8299/088 4199869</t>
  </si>
  <si>
    <t>ដើមទុនពង្រីកអាជីវកម្ម (ការប្រាក់ទាប)</t>
  </si>
  <si>
    <t>១. ឃ្លាំងស្រូវ១ (១៣.៥ x ១៨) ២. ផ្លូវក្រាលកៅស៊ូ១ខ្សែ (៥,៩០០ម៉ែត្រ) និង ៣. ស្រះទឹក ៣ (៣០ x ៤០)</t>
  </si>
  <si>
    <t>ជើងគួនជោគជ័យ</t>
  </si>
  <si>
    <t>012 601 417</t>
  </si>
  <si>
    <t>ដៃគូអាជីវកម្មជាមួយសហគមន៍អង្គប្រាសាទស្រូវផ្ការំដួល ៩០តោន/៣ឆ្នាំ និង៦០តោន លក់ធម្មតា</t>
  </si>
  <si>
    <t>១. ឡសម្ងួត ស្វ័យប្រវត្តិ ២. ស្តារអាងស្តុកទឹក ៣. ដើមទុនពង្រីកអាជីវកម្ម</t>
  </si>
  <si>
    <t>១. ឃ្លាំងស្រូវ១ (១៣.៥ x ១៨) ២. ផ្លូវក្រាលកៅស៊ូ២ខ្សែ (៦០០០ម៉ែត្រ) និង ៣. ស្រះទឹក ២ (២០ x ១៤០)</t>
  </si>
  <si>
    <t>ស្វាយរុន្ធអមតៈ</t>
  </si>
  <si>
    <t>20-08-2016</t>
  </si>
  <si>
    <t>28m x 30m</t>
  </si>
  <si>
    <t>010 687144/086 799303/096 5564894</t>
  </si>
  <si>
    <t>១. ដើមទុនពង្រីកអាជីវកម្ម ២. ផ្លូវក្រាលកៅស៊ូ ឬបេតុង ភ្ជាប់ពីឃ្លាំងស្តុកស្រូវ ទៅជាប់ផ្លូវខេត្ត (ទីផ្សារ) និង ៣.លានហាល ឬឡសម្ងួតស្រូវ</t>
  </si>
  <si>
    <t>១. បានទទួលឃ្លាំងស្តុកស្រូវ១ (១៣.៥ x (១៣.៥) និង ២. មិនទាន់ទទួលបានផ្លូវភ្ជាប់ពីឃ្លាំងទៅថ្នល់ខេត្តនៅឡើយ</t>
  </si>
  <si>
    <t>ពន្លឺកសិករ</t>
  </si>
  <si>
    <t>Jul 26, 2010</t>
  </si>
  <si>
    <t>40m x 50m</t>
  </si>
  <si>
    <t>012 284048/0966555865/0968837708</t>
  </si>
  <si>
    <t>១. ដើមទុនពង្រីកអាជីវកម្ម ២. សូមឃួយពន្លឿនក្រាលកៅស៊ូលើផ្លូវ ភ្ជាប់ពីឃ្លាំងស្តុកស្រូវ ទៅជាប់ផ្លូវខេត្ត (ទីផ្សារ) និង ៣. ប្រព័ន្ធស្រោចស្រប</t>
  </si>
  <si>
    <t>១. បានទទួលឃ្លាំងស្តុកស្រូវ១ (១៣.៥ x ១៨) ២. បានផ្លូវភ្ជាប់ពីឃ្លាំងទៅថ្នល់ខេត្ត កំពុងសាងសង់ និង ៣. ស្រះទឹកចំនួន២ (3358ម និង2400ម)</t>
  </si>
  <si>
    <t>ភូមិបីសាមគ្គី</t>
  </si>
  <si>
    <t>30m x 70m</t>
  </si>
  <si>
    <t>097 6119688/097 9485288</t>
  </si>
  <si>
    <t>១. ដើមទុនពង្រីកអាជីវកម្ម ២. ទីផ្សារជាក់លាក់ ៣. សាងសង់លានហាលស្រូវ និង ៤. ផ្លូវភ្ជាប់ពីឃ្លាំងទៅផ្លូវជាតិ/ផ្លូវខេត្ត</t>
  </si>
  <si>
    <t>១. បានទទួលឃ្លាំងស្តុកស្រូវ១ (១៣.៥ x ១៨) និង ២. មិនទាន់ទទួលបានផ្លូវភ្ជាប់ពីឃ្លាំងទៅថ្នល់ខេត្តនៅឡើយ</t>
  </si>
  <si>
    <t>ពន្លឺបេងក្រពំឈូក</t>
  </si>
  <si>
    <t>Ponleu Beng Krapum Chhuk</t>
  </si>
  <si>
    <t>21-03-2013</t>
  </si>
  <si>
    <t>50m x 60m</t>
  </si>
  <si>
    <t>088 6848567/068657260/0978032583</t>
  </si>
  <si>
    <t>ផ្គត់ផ្គង់បន្លែ ដល់ក្រុមហ៊ុន៖ ១. ត្រពិចខេម ២. ក្រុមហ៊ុនស្រុកស្រែ</t>
  </si>
  <si>
    <t>១. ដើមទុនពង្រីកអាជីវកម្ម ២. ផ្លូវក្រាលកៅស៊ូ ឬបេតុង ភ្ជាប់ពីឃ្លាំងស្តុកស្រូវ ទៅជាប់ផ្លូវខេត្ត (ទីផ្សារ) និង ៣. ផ្តល់វគ្គរៀបចំផែនការអាជីវកម្ម</t>
  </si>
  <si>
    <t>ចំប៉ាព្រៃផ្តៅ</t>
  </si>
  <si>
    <t>13-01-2015</t>
  </si>
  <si>
    <t>20m x 25m
30m x 40m</t>
  </si>
  <si>
    <t>017 336921/096 4632910/061 646172</t>
  </si>
  <si>
    <t>ផ្គត់ផ្គង់បន្លែ ដល់ក្រុមហ៊ុន៖ ១. គ្រីនឡូស្ទ័រ ២. វ៉ាយអ័រឃីត ៣. ផ្សារសួនកសិករ ៤. មាសបៃតង និង ៥. ឡាឡាហ្កាឌែន</t>
  </si>
  <si>
    <t>១. ដើមទុនពង្រីកអាជីវកម្ម ២. ផ្លូវក្រាលកៅស៊ូ ឬបេតុង ភ្ជាប់ពីឃ្លាំងស្តុកស្រូវ ទៅជាប់ផ្លូវខេត្ត (ទីផ្សារ) និង ៣. រថយន្តដឹកស្រូវ១គ្រឿង</t>
  </si>
  <si>
    <t>ភូមិបីមានជ័យ</t>
  </si>
  <si>
    <t>25-11-2014</t>
  </si>
  <si>
    <t>20m x 25</t>
  </si>
  <si>
    <t>071 9720927/097 7380828</t>
  </si>
  <si>
    <t>កិច្សន្យាលក់ស្រូវពូជឱ្យសហគមន៍កសិកម្ម ភ្នំដិនសែនសុខ ចំនួន៥តោន/៦ខែ</t>
  </si>
  <si>
    <t>១. ដើមទុនពង្រីកអាជីវកម្ម ២. សាងសង់លានហាលស្រូវ ឬឡសម្ងួតស្រូវ និង ៣. ផ្លូវក្រាលកៅស៊ូ ឬបេតុង ភ្ជាប់ពីឃ្លាំងទៅផ្លូវជាតិ</t>
  </si>
  <si>
    <t xml:space="preserve">១. បានទទួលឃ្លាំងស្តុកស្រូវ១ (១៣.៥ x ១៣.៥) </t>
  </si>
  <si>
    <t>មរតករុងរឿង</t>
  </si>
  <si>
    <t>35m x 40m</t>
  </si>
  <si>
    <t>070 858317 / 017 409967/096 833145</t>
  </si>
  <si>
    <t>កិច្ចសន្យាផ្គត់ផ្គង់មាន់បោចហើយ ជាមួយក្រុមហ៊ុន Green Net Store Unico</t>
  </si>
  <si>
    <t xml:space="preserve">១. ដើមទុនពង្រីកអាជីវកម្ម ២. សាងសង់លានហាលស្រូវ និង ៣. ផ្លូវភ្ជាប់ពីឃ្លាំងទៅផ្លូវជាតិ/ផ្លូវខេត្ត </t>
  </si>
  <si>
    <t>១. ទទួលបានឃ្លាំងស្តុកស្រូវ១ (១៣.៥ x ១៨) ពីគម្រោង ២. ស្រះទឹកសហគមន៍ (១០០ម x ៥០ម)</t>
  </si>
  <si>
    <t>លំពង់សាមគ្គី</t>
  </si>
  <si>
    <t>16-08-2016</t>
  </si>
  <si>
    <t>50m x 50m</t>
  </si>
  <si>
    <t>092 295596 /093 295596/096 3395498</t>
  </si>
  <si>
    <t xml:space="preserve">១. ដើមទុនពង្រីកអាជីវកម្ម ២. សាងសង់លានហាលស្រូវ និង ៣. បច្ចេកទេសគ្រប់គ្រងឃ្លាំងស្តុកស្រូវ </t>
  </si>
  <si>
    <t xml:space="preserve">១. ទទួលបានឃ្លាំងស្តុកស្រូវ១ (១៣.៥ x ១៨) ពីគម្រោង ២. ផ្លូវក្រាលកៅស៊ូត ១ខ្សែ (១០,៥០០ ម៉ែត្រ) ពីគម្រោង </t>
  </si>
  <si>
    <t>សែនសុខទឹកថ្លា</t>
  </si>
  <si>
    <t>25m x 35</t>
  </si>
  <si>
    <t>012 82 37 03/015 945425</t>
  </si>
  <si>
    <t>១. ដើមទុនពង្រីកអាជីវកម្ម ២. ទីផ្សារជាក់លាក់ ៣. សាងសង់លានហាលស្រូវ</t>
  </si>
  <si>
    <t>១. ទទួលបានខ្លាំងស្តុកស្រូវ១ (១៣.៥ x ១៨) និង ២. ចង់បានទីផ្សារជាក់លាក់ ដើម្បីពង្រឹងក្រុមផលិត</t>
  </si>
  <si>
    <t>Takeo 2022</t>
  </si>
  <si>
    <t>ស.ក ខ្ពបស្វាយសាមគ្គី</t>
  </si>
  <si>
    <t>Khpob Svay Samaky​ AC</t>
  </si>
  <si>
    <t>ខ្ពបស្វាយ
Khpob Svay</t>
  </si>
  <si>
    <t>ត្រពាំងក្រញូង
Trapeang Kranhoung</t>
  </si>
  <si>
    <t>ត្រាំកក់
Tram Kak</t>
  </si>
  <si>
    <t>តាកែវ
Takeo</t>
  </si>
  <si>
    <t>15X100m</t>
  </si>
  <si>
    <t>017 229 334/0978704924/0977592595</t>
  </si>
  <si>
    <t>១. ផ្លូវក្រាលកៅស៊ូ ឬបេតុង១ខ្សែ (៤,៧០០ម៉ែត្រ) ភ្ជាប់ពីឃ្លាំងទៅកាន់ទីផ្សារ ២. កម្ខីទុនពង្រីកអាជីវកម្ម ៣. ស្រះទឹកសហគមន៍ និងគ្រួសារ  និង ៤. សាងសង់លានហាលសម្ងួតស្រូវ</t>
  </si>
  <si>
    <t>១. ទទួលបានខ្លាំងស្តុកស្រូវ១ (១៣.៥ x ១៨)</t>
  </si>
  <si>
    <t>ស.ក សាមគ្គីមាន
ជ័យផ្លូវលោក</t>
  </si>
  <si>
    <t>Samaky Meanchey
 Phlov Lork AC</t>
  </si>
  <si>
    <t>ផ្លូវលោក
Phlov Lork</t>
  </si>
  <si>
    <t>35x120m</t>
  </si>
  <si>
    <t>017 701 046/0969184735</t>
  </si>
  <si>
    <t>១. ដើមទុនពង្រីអាជីវកម្ម ២. ផ្លូវភ្ជាប់ពីឃ្លាំងទៅកាន់ទីផ្សារ ៣. សាងសង់លានហាលស្រូវ និង ៤. វគ្គគ្រប់គ្រងអាជីវកម្ម</t>
  </si>
  <si>
    <t>ស.ក ឧត្តមសុរិយា</t>
  </si>
  <si>
    <t>Udom Soriya AC</t>
  </si>
  <si>
    <t>តាសូ
Ta So</t>
  </si>
  <si>
    <t>ឧត្តមសុរិយា
Udom Soriya</t>
  </si>
  <si>
    <t>20x30m</t>
  </si>
  <si>
    <t>017365798/012218661</t>
  </si>
  <si>
    <t>១. ដើមទុនពង្រីអាជីវកម្ម ២. ម៉ាស៊ីនច្រូតស្រូវពូជ ៣. សាងសង់លានហាលស្រូវ និង ៤. វគ្គគ្រប់គ្រងអាជីវកម្ម និងដាំដុះ</t>
  </si>
  <si>
    <t>ស.ក ទួលព្រះវិហារ</t>
  </si>
  <si>
    <t>Toul Preah Vihear AC</t>
  </si>
  <si>
    <t>ពន្ទង
Pon Torng</t>
  </si>
  <si>
    <t>បានកាម
Ban Kam</t>
  </si>
  <si>
    <t>ព្រៃកប្បាស
Prey Kabbas</t>
  </si>
  <si>
    <t>25x46m</t>
  </si>
  <si>
    <t>012 752 951/089 932880/095 505413</t>
  </si>
  <si>
    <t>១. ដើមទុនពង្រីអាជីវកម្ម ២. ផ្លូវភ្ជាប់ពីឃ្លាំងទៅកាន់ទីផ្សារ និង ៣. សាងសង់លានហាលស្រូវ</t>
  </si>
  <si>
    <t>ស.ក សំបួរចម្រើនផល</t>
  </si>
  <si>
    <t>Sambuor Chamroeunphal
 AC</t>
  </si>
  <si>
    <t>ពោធ៍
Por</t>
  </si>
  <si>
    <t>សំបួរ
Sambour</t>
  </si>
  <si>
    <t>ទ្រាំង
Traing</t>
  </si>
  <si>
    <t>25x35m</t>
  </si>
  <si>
    <t>092 797 486/097577519/0973555908</t>
  </si>
  <si>
    <t>១. ដើមទុនពង្រីអាជីវកម្ម ២. ផ្លូវភ្ជាប់ពីឃ្លាំងទៅកាន់ទីផ្សារ ៣. សាងសង់លានហាលស្រូវ និង ៤. វគ្គគ្រប់គ្រងអាជីវកម្ម និងដាំដុះ</t>
  </si>
  <si>
    <t>១. បានទទួលឃ្លាំងស្តុកស្រូវ១ (១៣.៥ x ១៣.៥) និង ២. មិនទាន់ទទួលបានផ្លូវភ្ជាប់ពីឃ្លាំងទៅថ្នល់ខេត្តនៅឡើយ</t>
  </si>
  <si>
    <t>ស.ក ភូមិបឹងអមតៈ</t>
  </si>
  <si>
    <t>Phum Boeng Amatak AC</t>
  </si>
  <si>
    <t>បឹង
Boeng</t>
  </si>
  <si>
    <t>ជំរះពេន
Chhum Reh Pein</t>
  </si>
  <si>
    <t>សំរោង
Samraong</t>
  </si>
  <si>
    <t>22x28m</t>
  </si>
  <si>
    <t>096 3233 758</t>
  </si>
  <si>
    <t>១. ដើមទុនពង្រីអាជីវកម្ម ២. ផ្លូវភ្ជាប់ពីឃ្លាំងទៅកាន់ទីផ្សារផ្លូវជាតិលេខ២ ៣. សាងសង់ប្រព័ន្ធធារាសាស្ត្រ និង ៤. ដៃគូអាជីវកម្ម</t>
  </si>
  <si>
    <t>១. បានទទួលឃ្លាំងស្តុកស្រូវ១ (១៣.៥ x ១៣.៥) និង ២. មិនទាន់ទទួលបានផ្លូវភ្ជាប់ពីឃ្លាំងទៅថ្នល់ជាតិលេខ២នៅឡើយ</t>
  </si>
  <si>
    <t>ស.ក គីរីឧត្តមតាអូរ</t>
  </si>
  <si>
    <t>Kiri Udom Ta Ou AC</t>
  </si>
  <si>
    <t>សោម
Saom</t>
  </si>
  <si>
    <t>តាអូរ
Ta Ou</t>
  </si>
  <si>
    <t>គីរីវង់
Kiri Vong</t>
  </si>
  <si>
    <t>30x60m</t>
  </si>
  <si>
    <t>097​​ 8041 354/097 4428770/096 7775487</t>
  </si>
  <si>
    <t>បានអនុវត្តកិច្ចសន្យាទិញលក់ជាមួយក្រុមហ៊ុន ត្រូពិចខេម អ៊ី.អេ.ស៊ី</t>
  </si>
  <si>
    <t>១. រោងសម្ងួត ២. ផ្លូវពីឃ្លាំងទៅផ្លូវមេ និង ៣. ដើមទុនពង្រីកអាជីវកម្ម</t>
  </si>
  <si>
    <t>ស.ក ពន្លឺសរីរាង្គ</t>
  </si>
  <si>
    <t>Ponleu Sareireng AC</t>
  </si>
  <si>
    <t>ចុងអង្ករ
Chung Angkar</t>
  </si>
  <si>
    <t>ពេជសារ
Peach Sa</t>
  </si>
  <si>
    <t>កោះអណ្តែត
Koh Andet</t>
  </si>
  <si>
    <t>50x160m</t>
  </si>
  <si>
    <t>092 720 316/012869238/0976254317</t>
  </si>
  <si>
    <t>បានអនុវត្តកិច្ចសន្យាទិញលក់ស្រូវជាមួយក្រុមហ៊ុន៖ ១. Amru Rice ២. Sok Keo Rice Miller   and Fetilizer ជាមួយសហគមន៍ដៃគូផ្សេងៗក្នុងខេត្ត</t>
  </si>
  <si>
    <t>១. ដើមទុនពង្រីអាជីវកម្ម ២. ទីផ្សារលក់ស្រូវ និងជីសរីរាង្គ និង ៣. វគ្គគ្រប់គ្រងអាជីវកម្ម និងដាំដុះ</t>
  </si>
  <si>
    <t xml:space="preserve">១. ទទួលបានឃ្លាំងស្តុកស្រូវ១ (១៣.៥ម x ១៨ម) </t>
  </si>
  <si>
    <t>សហគមន៍សម្រាប់ ២០២២ ចាស់</t>
  </si>
  <si>
    <t>28.12.2017</t>
  </si>
  <si>
    <t>1,917m2</t>
  </si>
  <si>
    <t>066 88 21 12/095 964475/088 4351386</t>
  </si>
  <si>
    <t>មិនទាន់មានការទិញលក់តាមកិច្ចសន្យានៅឡើយទេ</t>
  </si>
  <si>
    <t>១. ដើមទុនពង្រីអាជីវកម្ម ២. ផ្លូវក្រាលកៅស៊ូ ឬបេតុងពីឃ្លាំងស្តុកស្រូវភ្ជាប់ផ្លូវមេ និង ៣. ឡសម្ងួតស្រូវ និង ៤. ទីផ្សារលក់ស្រូវ</t>
  </si>
  <si>
    <t>08.12.2008</t>
  </si>
  <si>
    <t>1,800m2</t>
  </si>
  <si>
    <t>088 76 28 168/071 9171272/097 4024917</t>
  </si>
  <si>
    <t>បានអនុវត្តកិច្ចសន្យាទិញលក់ស្រូវជាមួយក្រុមហ៊ុន Amru Rice 850 តោន នូវស្រូវ២ប្រភេទ ១. ស្រូវផ្ការំដួល និង ២. ស្រូវធម្មតា</t>
  </si>
  <si>
    <t>១. ដើមទុនពង្រីអាជីវកម្ម ២. ផ្លូវក្រាលកៅស៊ូ ឬបេតុងពីឃ្លាំងស្តុកស្រូវភ្ជាប់ផ្លូវមេ និង ៣. ឡសម្ងួតស្រូវ និង ៤. ម៉ាស៊ីនកិនស្រូវ</t>
  </si>
  <si>
    <t>21.03.2013</t>
  </si>
  <si>
    <t>456m2</t>
  </si>
  <si>
    <t>097 3582895/097 2424921</t>
  </si>
  <si>
    <t>១. ដើមទុនពង្រីអាជីវកម្ម ២. បច្ចេកទេសកសិកម្មវ័យឆ្លាត និង ៣. វគ្គគ្រប់គ្រងអាជីវកម្ម និងដាំដុះ</t>
  </si>
  <si>
    <t>20.08.2014</t>
  </si>
  <si>
    <t>390m2</t>
  </si>
  <si>
    <t>016 54 79 35/071 4450 064/096​ 2297849</t>
  </si>
  <si>
    <t>អាជីវកម្មស្រូវមិនទាន់មានដៃគូនៅឡើយ ។ មានតែដៃគូទិញជី</t>
  </si>
  <si>
    <t>១. ដើមទុនពង្រីអាជីវកម្ម ២. ផ្លូវក្រាលកៅស៊ូ ឬបេតុងពីឃ្លាំងស្តុកស្រូវភ្ជាប់ផ្លូវមេ និង ៣. ឡសម្ងួតស្រូវ</t>
  </si>
  <si>
    <t>ជម្រើសរើសបំពេញបន្ថែមសម្រាប់ ២០២២</t>
  </si>
  <si>
    <t>ស.ក អង្គប្រាសាទ
សុខសែនជ័យ</t>
  </si>
  <si>
    <t>Ang Brasat Sok Sen 
Chey AC</t>
  </si>
  <si>
    <t>រនាមត្នោត
Raneam Tnot</t>
  </si>
  <si>
    <t>អង្គប្រាសាទ
Ang Brasat</t>
  </si>
  <si>
    <t>គិរីវង់
Kirivong</t>
  </si>
  <si>
    <t>700m2</t>
  </si>
  <si>
    <t>097 203 11 22</t>
  </si>
  <si>
    <t>មិនទាន់ទទួលបានឃ្លាំងស្រុកគ្រាប់ធញ្ញជាតិនៅឡើយ</t>
  </si>
  <si>
    <t>25.05.2022</t>
  </si>
  <si>
    <t>25.10.2017</t>
  </si>
  <si>
    <t>30mx40m</t>
  </si>
  <si>
    <t>ជម្រើសរើសសម្រាប់ ២០២៣</t>
  </si>
  <si>
    <t>Total for Takeo</t>
  </si>
  <si>
    <t>សហគមន៍៣ ទៀតនៅខេត្តតាកែវ មិនទាន់បានទទួលឃ្លាំងស្តុកគ្រាប់ធញ្ញជាតិ (តាមផែនការបន្ថែមនៅឡើយ)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</si>
</sst>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Khmer OS Content"/>
    </font>
    <font>
      <sz val="11"/>
      <color theme="1"/>
      <name val="Khmer OS Content"/>
    </font>
    <font>
      <b/>
      <sz val="11"/>
      <color theme="1"/>
      <name val="Khmer OS Content"/>
    </font>
    <font>
      <b/>
      <sz val="11"/>
      <color rgb="FFFF0000"/>
      <name val="Khmer OS Content"/>
    </font>
    <font>
      <b/>
      <sz val="11"/>
      <color rgb="FF00B050"/>
      <name val="Khmer OS Content"/>
    </font>
    <font>
      <sz val="11"/>
      <name val="Khmer OS Content"/>
    </font>
    <font>
      <sz val="12"/>
      <color theme="1"/>
      <name val="Calibri"/>
      <family val="2"/>
      <scheme val="minor"/>
    </font>
    <font>
      <sz val="11"/>
      <color rgb="FFFF0000"/>
      <name val="Khmer OS Content"/>
    </font>
    <font>
      <b/>
      <sz val="11"/>
      <color rgb="FF00B0F0"/>
      <name val="Khmer OS Content"/>
    </font>
    <font>
      <b/>
      <sz val="11"/>
      <color rgb="FFC00000"/>
      <name val="Khmer OS Content"/>
    </font>
    <font>
      <sz val="11"/>
      <color rgb="FFC00000"/>
      <name val="Khmer OS Content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</font>
    <font>
      <sz val="11"/>
      <color indexed="81"/>
      <name val="Tahoma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right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164" fontId="4" fillId="9" borderId="4" xfId="1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43" fontId="4" fillId="6" borderId="4" xfId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right" vertical="center" wrapText="1"/>
    </xf>
    <xf numFmtId="0" fontId="3" fillId="9" borderId="4" xfId="0" applyFont="1" applyFill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164" fontId="11" fillId="5" borderId="4" xfId="1" applyNumberFormat="1" applyFont="1" applyFill="1" applyBorder="1" applyAlignment="1">
      <alignment horizontal="center" vertical="center" wrapText="1"/>
    </xf>
    <xf numFmtId="43" fontId="11" fillId="5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SAL%20D\Climate-Friendly%20Agriculture%20Value%20Chain%20Sector%20Project-Kosal\AC%20Selected\AC%20Selected%20Full%20Option\AC&#8203;s%202020-2023&#8203;%20Chea%20Kosal%20PPP-Updated%2001%20Feb%202024.xlsx" TargetMode="External"/><Relationship Id="rId1" Type="http://schemas.openxmlformats.org/officeDocument/2006/relationships/externalLinkPath" Target="file:///D:\KOSAL%20D\Climate-Friendly%20Agriculture%20Value%20Chain%20Sector%20Project-Kosal\AC%20Selected\AC%20Selected%20Full%20Option\AC&#8203;s%202020-2023&#8203;%20Chea%20Kosal%20PPP-Updated%2001%20Fe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 ACs for 2020"/>
      <sheetName val="35 ACs for 2021"/>
      <sheetName val="12 ACs for 2022"/>
      <sheetName val="19 ACs for 2023"/>
      <sheetName val="TAK ACs 2020-2024"/>
      <sheetName val="Total ACs 2020-2024"/>
    </sheetNames>
    <sheetDataSet>
      <sheetData sheetId="0">
        <row r="10">
          <cell r="F10" t="str">
            <v>July 16, 2012</v>
          </cell>
          <cell r="I10">
            <v>8</v>
          </cell>
        </row>
        <row r="11">
          <cell r="F11" t="str">
            <v>Feb 3, 2014</v>
          </cell>
          <cell r="I11">
            <v>8</v>
          </cell>
        </row>
        <row r="12">
          <cell r="F12" t="str">
            <v>Feb 3, 2010</v>
          </cell>
          <cell r="I12">
            <v>8</v>
          </cell>
        </row>
        <row r="13">
          <cell r="F13" t="str">
            <v>Jun 6, 2013</v>
          </cell>
        </row>
        <row r="14">
          <cell r="F14" t="str">
            <v>Dec 19, 2017</v>
          </cell>
        </row>
        <row r="16">
          <cell r="B16" t="str">
            <v xml:space="preserve">Trapaing Kra Nhoung  </v>
          </cell>
        </row>
        <row r="17">
          <cell r="B17" t="str">
            <v xml:space="preserve">Samaky Trapaing Kralanh  </v>
          </cell>
        </row>
        <row r="18">
          <cell r="B18" t="str">
            <v>Kampeng Sok Sen Sambo</v>
          </cell>
        </row>
        <row r="19">
          <cell r="B19" t="str">
            <v xml:space="preserve">Sdok Sdorm </v>
          </cell>
        </row>
        <row r="20">
          <cell r="B20" t="str">
            <v xml:space="preserve">Stoeung SlaKou </v>
          </cell>
        </row>
      </sheetData>
      <sheetData sheetId="1">
        <row r="15">
          <cell r="B15" t="str">
            <v xml:space="preserve">Trapeang SraNge </v>
          </cell>
          <cell r="C15" t="str">
            <v>Trapeang SraNge</v>
          </cell>
          <cell r="D15" t="str">
            <v>Ang Ta Saom</v>
          </cell>
          <cell r="E15" t="str">
            <v>Tram Kak</v>
          </cell>
          <cell r="F15" t="str">
            <v>Takeo</v>
          </cell>
          <cell r="O15" t="str">
            <v>089 962 920</v>
          </cell>
        </row>
        <row r="16">
          <cell r="B16" t="str">
            <v xml:space="preserve">Samaki Trapeang Chork </v>
          </cell>
          <cell r="C16" t="str">
            <v>Trapeang Chork</v>
          </cell>
          <cell r="D16" t="str">
            <v>Tram kak</v>
          </cell>
          <cell r="E16" t="str">
            <v>Tram kak</v>
          </cell>
          <cell r="F16" t="str">
            <v>Takeo</v>
          </cell>
        </row>
        <row r="17">
          <cell r="B17" t="str">
            <v xml:space="preserve">Baksey Rik Reay </v>
          </cell>
          <cell r="C17" t="str">
            <v>Ang Baksey</v>
          </cell>
          <cell r="D17" t="str">
            <v>Cheang Torng</v>
          </cell>
          <cell r="E17" t="str">
            <v>Tram kak</v>
          </cell>
          <cell r="F17" t="str">
            <v>Takeo</v>
          </cell>
        </row>
        <row r="18">
          <cell r="B18" t="str">
            <v>Chheuang Kuon Chok Chey Agricultural Cooperative</v>
          </cell>
          <cell r="C18" t="str">
            <v>Chheaung Kuon</v>
          </cell>
          <cell r="D18" t="str">
            <v>Chheaung Kuon</v>
          </cell>
          <cell r="E18" t="str">
            <v>Samrong</v>
          </cell>
          <cell r="F18" t="str">
            <v>Takeo</v>
          </cell>
        </row>
        <row r="19">
          <cell r="B19" t="str">
            <v>Svayrun Amatak Agricultural Cooperative</v>
          </cell>
          <cell r="C19" t="str">
            <v>Svayrun</v>
          </cell>
          <cell r="D19" t="str">
            <v>Chum Reh Pein</v>
          </cell>
          <cell r="E19" t="str">
            <v>Samrong</v>
          </cell>
          <cell r="F19" t="str">
            <v>Takeo</v>
          </cell>
        </row>
        <row r="20">
          <cell r="B20" t="str">
            <v>Ponleu Kasekor Agricultural Cooperative</v>
          </cell>
          <cell r="C20" t="str">
            <v>Ro Mun</v>
          </cell>
          <cell r="D20" t="str">
            <v>Boeng Tranh Khang Chheung</v>
          </cell>
          <cell r="E20" t="str">
            <v>Samrong</v>
          </cell>
        </row>
        <row r="21">
          <cell r="B21" t="str">
            <v>Phumbey Samaky Agricultural Cooperative</v>
          </cell>
          <cell r="C21" t="str">
            <v>Krapum Chuk</v>
          </cell>
          <cell r="D21" t="str">
            <v>Krapom Chhouk</v>
          </cell>
          <cell r="E21" t="str">
            <v>Koh Andet</v>
          </cell>
          <cell r="F21" t="str">
            <v>Takeo</v>
          </cell>
        </row>
        <row r="22">
          <cell r="C22" t="str">
            <v>Beng</v>
          </cell>
          <cell r="D22" t="str">
            <v>Krapom Chhouk</v>
          </cell>
          <cell r="E22" t="str">
            <v>Koh Andet</v>
          </cell>
          <cell r="F22" t="str">
            <v>Takeo</v>
          </cell>
        </row>
        <row r="23">
          <cell r="B23" t="str">
            <v>Champa Preyphdao Agricultural Cooperative</v>
          </cell>
          <cell r="C23" t="str">
            <v>Samrong</v>
          </cell>
          <cell r="D23" t="str">
            <v>Champa</v>
          </cell>
          <cell r="E23" t="str">
            <v>Prey Kabbas</v>
          </cell>
          <cell r="F23" t="str">
            <v>Takeo</v>
          </cell>
        </row>
        <row r="24">
          <cell r="B24" t="str">
            <v>Phumbey Meanchey Agricultural Cooperative</v>
          </cell>
          <cell r="C24" t="str">
            <v>Chrouy Sleng</v>
          </cell>
          <cell r="D24" t="str">
            <v>Kiri Chung Koh</v>
          </cell>
          <cell r="E24" t="str">
            <v>Kiri Vong</v>
          </cell>
          <cell r="F24" t="str">
            <v>Takeo</v>
          </cell>
        </row>
        <row r="25">
          <cell r="B25" t="str">
            <v>Morodak Rongreung Agricultural Cooperative</v>
          </cell>
          <cell r="C25" t="str">
            <v>Lve Thmey</v>
          </cell>
          <cell r="D25" t="str">
            <v>Prambei Mom</v>
          </cell>
          <cell r="E25" t="str">
            <v>Traing</v>
          </cell>
          <cell r="F25" t="str">
            <v>Takeo</v>
          </cell>
        </row>
        <row r="26">
          <cell r="B26" t="str">
            <v>Lompong Samaky Agricultural Cooperative</v>
          </cell>
          <cell r="C26" t="str">
            <v>Pean Meas Keat</v>
          </cell>
          <cell r="D26" t="str">
            <v>Lompong</v>
          </cell>
          <cell r="E26" t="str">
            <v>Ba Ti</v>
          </cell>
          <cell r="F26" t="str">
            <v>Takeo</v>
          </cell>
        </row>
        <row r="27">
          <cell r="B27" t="str">
            <v>Sensok Tekthla Agricultural Cooperative</v>
          </cell>
          <cell r="C27" t="str">
            <v>Tek Thla</v>
          </cell>
          <cell r="D27" t="str">
            <v>Trapeang Krasaing</v>
          </cell>
          <cell r="E27" t="str">
            <v>Ba Ti</v>
          </cell>
          <cell r="F27" t="str">
            <v>Takeo</v>
          </cell>
        </row>
      </sheetData>
      <sheetData sheetId="2"/>
      <sheetData sheetId="3">
        <row r="3">
          <cell r="B3" t="str">
            <v>ស.ក សុខភាពយើង</v>
          </cell>
          <cell r="C3" t="str">
            <v>Sokpheap Yeung AC</v>
          </cell>
          <cell r="D3" t="str">
            <v>ម្រុំ
Moram</v>
          </cell>
          <cell r="E3" t="str">
            <v>តាភេន
Ta Phan</v>
          </cell>
          <cell r="F3" t="str">
            <v>ត្រាំកក់
Tram Kak</v>
          </cell>
          <cell r="G3" t="str">
            <v>តាកែវ
Takeo</v>
          </cell>
        </row>
        <row r="4">
          <cell r="B4" t="str">
            <v>ស.ក ដំរីរមៀល</v>
          </cell>
          <cell r="C4" t="str">
            <v>Damrey Rameal AC</v>
          </cell>
          <cell r="D4" t="str">
            <v>ត្រពាំង
Trapeang</v>
          </cell>
          <cell r="E4" t="str">
            <v>ត្រពាំងធំខាងត្បូង
Trapeang Thom Khang Tbong</v>
          </cell>
          <cell r="F4" t="str">
            <v>ត្រាំកក់
Tram Kak</v>
          </cell>
          <cell r="G4" t="str">
            <v>តាកែវ
Takeo</v>
          </cell>
        </row>
        <row r="6">
          <cell r="B6" t="str">
            <v>ស.ក សំភ្លីអង្គររង្សី</v>
          </cell>
          <cell r="C6" t="str">
            <v>Samphly Angkor 
Raingsey AC</v>
          </cell>
          <cell r="D6" t="str">
            <v>គរ
Kour</v>
          </cell>
          <cell r="E6" t="str">
            <v>ព្រៃខ្លា
Prey Kla</v>
          </cell>
          <cell r="F6" t="str">
            <v>កោះអណ្តែត
Koh Andet</v>
          </cell>
          <cell r="G6" t="str">
            <v>តាកែវ
Takeo</v>
          </cell>
        </row>
        <row r="7">
          <cell r="B7" t="str">
            <v>ស.ក ភ្នំដិនសែនសុខ</v>
          </cell>
          <cell r="C7" t="str">
            <v>Phnom Den Sen
 Sok AC</v>
          </cell>
          <cell r="D7" t="str">
            <v>ទទឹង
Tateng</v>
          </cell>
          <cell r="E7" t="str">
            <v xml:space="preserve">ភ្នំដិន
Phnom Den </v>
          </cell>
          <cell r="F7" t="str">
            <v>គិរីវង់
Kirivong</v>
          </cell>
          <cell r="G7" t="str">
            <v>តាកែវ
Takeo</v>
          </cell>
        </row>
        <row r="8">
          <cell r="B8" t="str">
            <v>ស.ក មាន់ស្រែអូរផុត</v>
          </cell>
          <cell r="C8" t="str">
            <v>Miean Sre Or
 Phut AC</v>
          </cell>
          <cell r="D8" t="str">
            <v>អូរផុត
Or Phut</v>
          </cell>
          <cell r="E8" t="str">
            <v>អង្គតាសោម
Ang Tasaom</v>
          </cell>
          <cell r="F8" t="str">
            <v>ត្រាំកក់
Tram Kak</v>
          </cell>
          <cell r="G8" t="str">
            <v>តាកែវ
Takeo</v>
          </cell>
          <cell r="M8" t="str">
            <v xml:space="preserve">095 41 44 97
</v>
          </cell>
        </row>
        <row r="9">
          <cell r="B9" t="str">
            <v>ស.ក និទានសំរោង</v>
          </cell>
          <cell r="C9" t="str">
            <v xml:space="preserve"> Nitean Samrong AC</v>
          </cell>
          <cell r="D9" t="str">
            <v>អង្គក្តី
Ang Kday</v>
          </cell>
          <cell r="E9" t="str">
            <v>សឹង្គ
Sing</v>
          </cell>
          <cell r="F9" t="str">
            <v>សំរោង
Samrong</v>
          </cell>
          <cell r="G9" t="str">
            <v>តាកែវ
Takeo</v>
          </cell>
          <cell r="M9" t="str">
            <v>066 666 155
096 666 3037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5"/>
  <sheetViews>
    <sheetView tabSelected="1" zoomScale="50" zoomScaleNormal="50" workbookViewId="0">
      <selection activeCell="H7" sqref="H7"/>
    </sheetView>
  </sheetViews>
  <sheetFormatPr defaultColWidth="8.7109375" defaultRowHeight="23.25" x14ac:dyDescent="0.25"/>
  <cols>
    <col min="1" max="1" width="6.140625" style="2" customWidth="1"/>
    <col min="2" max="2" width="25.42578125" style="2" customWidth="1"/>
    <col min="3" max="3" width="27.140625" style="2" customWidth="1"/>
    <col min="4" max="4" width="20" style="2" hidden="1" customWidth="1"/>
    <col min="5" max="5" width="21.5703125" style="2" hidden="1" customWidth="1"/>
    <col min="6" max="6" width="16.5703125" style="2" customWidth="1"/>
    <col min="7" max="7" width="14.28515625" style="2" customWidth="1"/>
    <col min="8" max="8" width="20.42578125" style="2" customWidth="1"/>
    <col min="9" max="9" width="12.85546875" style="2" customWidth="1"/>
    <col min="10" max="10" width="11.85546875" style="2" customWidth="1"/>
    <col min="11" max="12" width="9.28515625" style="2" customWidth="1"/>
    <col min="13" max="13" width="15.140625" style="2" customWidth="1"/>
    <col min="14" max="14" width="23.7109375" style="2" customWidth="1"/>
    <col min="15" max="15" width="24.85546875" style="2" customWidth="1"/>
    <col min="16" max="16" width="23.42578125" style="2" customWidth="1"/>
    <col min="17" max="17" width="23.28515625" style="2" customWidth="1"/>
    <col min="18" max="18" width="19.42578125" style="2" customWidth="1"/>
    <col min="19" max="19" width="31" style="2" customWidth="1"/>
    <col min="20" max="20" width="36" style="2" customWidth="1"/>
    <col min="21" max="21" width="14.85546875" style="2" customWidth="1"/>
    <col min="22" max="22" width="14.140625" style="2" customWidth="1"/>
    <col min="23" max="23" width="13.28515625" style="2" customWidth="1"/>
    <col min="24" max="24" width="13.5703125" style="2" customWidth="1"/>
    <col min="25" max="25" width="14.5703125" style="2" customWidth="1"/>
    <col min="26" max="26" width="12.42578125" style="2" customWidth="1"/>
    <col min="27" max="27" width="14.140625" style="15" customWidth="1"/>
    <col min="28" max="28" width="16.140625" style="2" customWidth="1"/>
    <col min="29" max="30" width="12.42578125" style="2" customWidth="1"/>
    <col min="31" max="31" width="13.5703125" style="2" customWidth="1"/>
    <col min="32" max="32" width="13" style="2" customWidth="1"/>
    <col min="33" max="33" width="16.85546875" style="2" customWidth="1"/>
    <col min="34" max="34" width="35" style="2" customWidth="1"/>
    <col min="35" max="35" width="40.28515625" style="2" customWidth="1"/>
    <col min="36" max="16384" width="8.7109375" style="2"/>
  </cols>
  <sheetData>
    <row r="1" spans="1:59" ht="23.1" customHeigh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23.1" customHeight="1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25">
      <c r="A3" s="82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62.1" customHeight="1" x14ac:dyDescent="0.25">
      <c r="A4" s="84" t="s">
        <v>3</v>
      </c>
      <c r="B4" s="84" t="s">
        <v>4</v>
      </c>
      <c r="C4" s="84" t="s">
        <v>5</v>
      </c>
      <c r="D4" s="84" t="s">
        <v>6</v>
      </c>
      <c r="E4" s="84"/>
      <c r="F4" s="84"/>
      <c r="G4" s="84"/>
      <c r="H4" s="85" t="s">
        <v>7</v>
      </c>
      <c r="I4" s="86" t="s">
        <v>8</v>
      </c>
      <c r="J4" s="86"/>
      <c r="K4" s="87" t="s">
        <v>9</v>
      </c>
      <c r="L4" s="87"/>
      <c r="M4" s="76" t="s">
        <v>10</v>
      </c>
      <c r="N4" s="76" t="s">
        <v>11</v>
      </c>
      <c r="O4" s="76" t="s">
        <v>12</v>
      </c>
      <c r="P4" s="76" t="s">
        <v>13</v>
      </c>
      <c r="Q4" s="76" t="s">
        <v>14</v>
      </c>
      <c r="R4" s="4" t="s">
        <v>15</v>
      </c>
      <c r="S4" s="78" t="s">
        <v>16</v>
      </c>
      <c r="T4" s="66" t="s">
        <v>17</v>
      </c>
      <c r="U4" s="67" t="s">
        <v>18</v>
      </c>
      <c r="V4" s="68"/>
      <c r="W4" s="68"/>
      <c r="X4" s="68"/>
      <c r="Y4" s="68"/>
      <c r="Z4" s="69"/>
      <c r="AA4" s="70" t="s">
        <v>19</v>
      </c>
      <c r="AB4" s="71"/>
      <c r="AC4" s="71"/>
      <c r="AD4" s="71"/>
      <c r="AE4" s="71"/>
      <c r="AF4" s="72"/>
      <c r="AG4" s="5" t="s">
        <v>20</v>
      </c>
      <c r="AH4" s="73" t="s">
        <v>21</v>
      </c>
      <c r="AI4" s="75" t="s">
        <v>22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70.5" customHeight="1" x14ac:dyDescent="0.25">
      <c r="A5" s="84"/>
      <c r="B5" s="84"/>
      <c r="C5" s="84"/>
      <c r="D5" s="3" t="s">
        <v>23</v>
      </c>
      <c r="E5" s="3" t="s">
        <v>24</v>
      </c>
      <c r="F5" s="3" t="s">
        <v>25</v>
      </c>
      <c r="G5" s="3" t="s">
        <v>26</v>
      </c>
      <c r="H5" s="85"/>
      <c r="I5" s="3" t="s">
        <v>27</v>
      </c>
      <c r="J5" s="6" t="s">
        <v>28</v>
      </c>
      <c r="K5" s="3" t="s">
        <v>27</v>
      </c>
      <c r="L5" s="6" t="s">
        <v>28</v>
      </c>
      <c r="M5" s="77"/>
      <c r="N5" s="77"/>
      <c r="O5" s="77"/>
      <c r="P5" s="77"/>
      <c r="Q5" s="77"/>
      <c r="R5" s="7" t="s">
        <v>29</v>
      </c>
      <c r="S5" s="79"/>
      <c r="T5" s="66"/>
      <c r="U5" s="8" t="s">
        <v>30</v>
      </c>
      <c r="V5" s="8" t="s">
        <v>31</v>
      </c>
      <c r="W5" s="8" t="s">
        <v>32</v>
      </c>
      <c r="X5" s="8" t="s">
        <v>33</v>
      </c>
      <c r="Y5" s="8" t="s">
        <v>34</v>
      </c>
      <c r="Z5" s="9" t="s">
        <v>35</v>
      </c>
      <c r="AA5" s="10" t="s">
        <v>36</v>
      </c>
      <c r="AB5" s="11" t="s">
        <v>37</v>
      </c>
      <c r="AC5" s="12" t="s">
        <v>38</v>
      </c>
      <c r="AD5" s="12" t="s">
        <v>39</v>
      </c>
      <c r="AE5" s="12" t="s">
        <v>40</v>
      </c>
      <c r="AF5" s="12" t="s">
        <v>41</v>
      </c>
      <c r="AG5" s="8" t="s">
        <v>42</v>
      </c>
      <c r="AH5" s="74"/>
      <c r="AI5" s="75"/>
    </row>
    <row r="6" spans="1:59" ht="20.45" customHeight="1" x14ac:dyDescent="0.25">
      <c r="A6" s="62" t="s">
        <v>43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13"/>
      <c r="U6" s="13"/>
      <c r="V6" s="13"/>
      <c r="W6" s="13"/>
      <c r="X6" s="13"/>
      <c r="Y6" s="13"/>
      <c r="Z6" s="14"/>
      <c r="AB6" s="16"/>
      <c r="AC6" s="13"/>
      <c r="AD6" s="13"/>
      <c r="AE6" s="13"/>
      <c r="AF6" s="13"/>
      <c r="AG6" s="13"/>
      <c r="AH6" s="13"/>
      <c r="AI6" s="13"/>
    </row>
    <row r="7" spans="1:59" ht="24" customHeight="1" x14ac:dyDescent="0.25">
      <c r="A7" s="61" t="s">
        <v>44</v>
      </c>
      <c r="B7" s="62"/>
      <c r="C7" s="63"/>
      <c r="D7" s="63"/>
      <c r="E7" s="63"/>
      <c r="F7" s="63"/>
      <c r="G7" s="18">
        <f>G13</f>
        <v>5</v>
      </c>
      <c r="H7" s="18"/>
      <c r="I7" s="18">
        <f t="shared" ref="I7:Q7" si="0">I13</f>
        <v>1527</v>
      </c>
      <c r="J7" s="18">
        <f t="shared" si="0"/>
        <v>677</v>
      </c>
      <c r="K7" s="18">
        <f t="shared" si="0"/>
        <v>41</v>
      </c>
      <c r="L7" s="18">
        <f t="shared" si="0"/>
        <v>11</v>
      </c>
      <c r="M7" s="18"/>
      <c r="N7" s="18">
        <f>N13</f>
        <v>2</v>
      </c>
      <c r="O7" s="18">
        <f t="shared" si="0"/>
        <v>3</v>
      </c>
      <c r="P7" s="18">
        <f t="shared" si="0"/>
        <v>0</v>
      </c>
      <c r="Q7" s="18">
        <f t="shared" si="0"/>
        <v>0</v>
      </c>
      <c r="R7" s="17"/>
      <c r="S7" s="17"/>
      <c r="T7" s="13"/>
      <c r="U7" s="19"/>
      <c r="V7" s="19"/>
      <c r="W7" s="19"/>
      <c r="X7" s="19"/>
      <c r="Y7" s="19"/>
      <c r="Z7" s="20"/>
      <c r="AA7" s="21"/>
      <c r="AB7" s="22"/>
      <c r="AC7" s="19"/>
      <c r="AD7" s="19"/>
      <c r="AE7" s="19"/>
      <c r="AF7" s="19"/>
      <c r="AG7" s="13"/>
      <c r="AH7" s="13"/>
      <c r="AI7" s="13"/>
    </row>
    <row r="8" spans="1:59" ht="56.1" customHeight="1" x14ac:dyDescent="0.25">
      <c r="A8" s="23">
        <v>1</v>
      </c>
      <c r="B8" s="13" t="s">
        <v>45</v>
      </c>
      <c r="C8" s="13" t="str">
        <f>'[1]20 ACs for 2020'!B16</f>
        <v xml:space="preserve">Trapaing Kra Nhoung  </v>
      </c>
      <c r="D8" s="24" t="s">
        <v>46</v>
      </c>
      <c r="E8" s="24" t="s">
        <v>46</v>
      </c>
      <c r="F8" s="24" t="s">
        <v>47</v>
      </c>
      <c r="G8" s="13" t="s">
        <v>48</v>
      </c>
      <c r="H8" s="13" t="str">
        <f>'[1]20 ACs for 2020'!F10</f>
        <v>July 16, 2012</v>
      </c>
      <c r="I8" s="13">
        <v>138</v>
      </c>
      <c r="J8" s="13">
        <v>44</v>
      </c>
      <c r="K8" s="13">
        <f>'[1]20 ACs for 2020'!I10</f>
        <v>8</v>
      </c>
      <c r="L8" s="13">
        <v>3</v>
      </c>
      <c r="M8" s="13" t="s">
        <v>49</v>
      </c>
      <c r="N8" s="13"/>
      <c r="O8" s="13">
        <v>1</v>
      </c>
      <c r="P8" s="13"/>
      <c r="Q8" s="13"/>
      <c r="R8" s="13">
        <v>2020</v>
      </c>
      <c r="S8" s="14" t="s">
        <v>50</v>
      </c>
      <c r="T8" s="13" t="s">
        <v>51</v>
      </c>
      <c r="U8" s="19">
        <v>36</v>
      </c>
      <c r="V8" s="19">
        <v>15</v>
      </c>
      <c r="W8" s="19">
        <v>0</v>
      </c>
      <c r="X8" s="19">
        <v>0</v>
      </c>
      <c r="Y8" s="19">
        <v>0</v>
      </c>
      <c r="Z8" s="20">
        <v>0</v>
      </c>
      <c r="AA8" s="21">
        <v>126</v>
      </c>
      <c r="AB8" s="22">
        <v>30</v>
      </c>
      <c r="AC8" s="19">
        <v>0</v>
      </c>
      <c r="AD8" s="19">
        <v>0</v>
      </c>
      <c r="AE8" s="19">
        <v>0</v>
      </c>
      <c r="AF8" s="19">
        <v>0</v>
      </c>
      <c r="AG8" s="25">
        <v>285.54599999999999</v>
      </c>
      <c r="AH8" s="13" t="s">
        <v>52</v>
      </c>
      <c r="AI8" s="13" t="s">
        <v>53</v>
      </c>
    </row>
    <row r="9" spans="1:59" ht="62.45" customHeight="1" x14ac:dyDescent="0.25">
      <c r="A9" s="23">
        <v>2</v>
      </c>
      <c r="B9" s="13" t="s">
        <v>54</v>
      </c>
      <c r="C9" s="13" t="str">
        <f>'[1]20 ACs for 2020'!B17</f>
        <v xml:space="preserve">Samaky Trapaing Kralanh  </v>
      </c>
      <c r="D9" s="24" t="s">
        <v>55</v>
      </c>
      <c r="E9" s="24" t="s">
        <v>56</v>
      </c>
      <c r="F9" s="24" t="s">
        <v>47</v>
      </c>
      <c r="G9" s="13" t="s">
        <v>48</v>
      </c>
      <c r="H9" s="13" t="str">
        <f>'[1]20 ACs for 2020'!F11</f>
        <v>Feb 3, 2014</v>
      </c>
      <c r="I9" s="13">
        <v>95</v>
      </c>
      <c r="J9" s="13">
        <v>57</v>
      </c>
      <c r="K9" s="13">
        <f>'[1]20 ACs for 2020'!I11</f>
        <v>8</v>
      </c>
      <c r="L9" s="13">
        <v>2</v>
      </c>
      <c r="M9" s="13" t="s">
        <v>57</v>
      </c>
      <c r="N9" s="13"/>
      <c r="O9" s="13">
        <v>1</v>
      </c>
      <c r="P9" s="13"/>
      <c r="Q9" s="13"/>
      <c r="R9" s="13">
        <v>2020</v>
      </c>
      <c r="S9" s="14" t="s">
        <v>58</v>
      </c>
      <c r="T9" s="13" t="s">
        <v>59</v>
      </c>
      <c r="U9" s="19">
        <v>70</v>
      </c>
      <c r="V9" s="19">
        <v>40</v>
      </c>
      <c r="W9" s="19">
        <v>0</v>
      </c>
      <c r="X9" s="19">
        <v>0</v>
      </c>
      <c r="Y9" s="19">
        <v>0</v>
      </c>
      <c r="Z9" s="20">
        <v>0</v>
      </c>
      <c r="AA9" s="21">
        <v>210</v>
      </c>
      <c r="AB9" s="22">
        <v>120</v>
      </c>
      <c r="AC9" s="19">
        <v>0</v>
      </c>
      <c r="AD9" s="19">
        <v>0</v>
      </c>
      <c r="AE9" s="19">
        <v>0</v>
      </c>
      <c r="AF9" s="19">
        <v>0</v>
      </c>
      <c r="AG9" s="25">
        <v>246.81</v>
      </c>
      <c r="AH9" s="13" t="s">
        <v>60</v>
      </c>
      <c r="AI9" s="13" t="s">
        <v>61</v>
      </c>
    </row>
    <row r="10" spans="1:59" ht="77.099999999999994" customHeight="1" x14ac:dyDescent="0.25">
      <c r="A10" s="23">
        <v>3</v>
      </c>
      <c r="B10" s="13" t="s">
        <v>62</v>
      </c>
      <c r="C10" s="13" t="str">
        <f>'[1]20 ACs for 2020'!B18</f>
        <v>Kampeng Sok Sen Sambo</v>
      </c>
      <c r="D10" s="24" t="s">
        <v>63</v>
      </c>
      <c r="E10" s="24" t="s">
        <v>64</v>
      </c>
      <c r="F10" s="24" t="s">
        <v>65</v>
      </c>
      <c r="G10" s="13" t="s">
        <v>48</v>
      </c>
      <c r="H10" s="13" t="str">
        <f>'[1]20 ACs for 2020'!F12</f>
        <v>Feb 3, 2010</v>
      </c>
      <c r="I10" s="13">
        <v>973</v>
      </c>
      <c r="J10" s="13">
        <v>367</v>
      </c>
      <c r="K10" s="13">
        <f>'[1]20 ACs for 2020'!I12</f>
        <v>8</v>
      </c>
      <c r="L10" s="13">
        <v>1</v>
      </c>
      <c r="M10" s="13" t="s">
        <v>66</v>
      </c>
      <c r="N10" s="13">
        <v>1</v>
      </c>
      <c r="O10" s="13"/>
      <c r="P10" s="13"/>
      <c r="Q10" s="13"/>
      <c r="R10" s="13">
        <v>2020</v>
      </c>
      <c r="S10" s="14" t="s">
        <v>67</v>
      </c>
      <c r="T10" s="13" t="s">
        <v>51</v>
      </c>
      <c r="U10" s="19">
        <v>0</v>
      </c>
      <c r="V10" s="19">
        <v>440</v>
      </c>
      <c r="W10" s="19">
        <v>0</v>
      </c>
      <c r="X10" s="19">
        <v>0</v>
      </c>
      <c r="Y10" s="19">
        <v>0</v>
      </c>
      <c r="Z10" s="20">
        <v>0</v>
      </c>
      <c r="AA10" s="21">
        <v>0</v>
      </c>
      <c r="AB10" s="22">
        <v>880</v>
      </c>
      <c r="AC10" s="19">
        <v>0</v>
      </c>
      <c r="AD10" s="19">
        <v>0</v>
      </c>
      <c r="AE10" s="19">
        <v>0</v>
      </c>
      <c r="AF10" s="19">
        <v>0</v>
      </c>
      <c r="AG10" s="25">
        <v>251.7</v>
      </c>
      <c r="AH10" s="13" t="s">
        <v>68</v>
      </c>
      <c r="AI10" s="13" t="s">
        <v>69</v>
      </c>
    </row>
    <row r="11" spans="1:59" ht="157.5" customHeight="1" x14ac:dyDescent="0.25">
      <c r="A11" s="23">
        <v>4</v>
      </c>
      <c r="B11" s="13" t="s">
        <v>70</v>
      </c>
      <c r="C11" s="13" t="str">
        <f>'[1]20 ACs for 2020'!B19</f>
        <v xml:space="preserve">Sdok Sdorm </v>
      </c>
      <c r="D11" s="26" t="s">
        <v>71</v>
      </c>
      <c r="E11" s="26" t="s">
        <v>72</v>
      </c>
      <c r="F11" s="26" t="s">
        <v>73</v>
      </c>
      <c r="G11" s="13" t="s">
        <v>48</v>
      </c>
      <c r="H11" s="13" t="str">
        <f>'[1]20 ACs for 2020'!F13</f>
        <v>Jun 6, 2013</v>
      </c>
      <c r="I11" s="13">
        <v>168</v>
      </c>
      <c r="J11" s="13">
        <v>142</v>
      </c>
      <c r="K11" s="13">
        <v>10</v>
      </c>
      <c r="L11" s="13">
        <v>3</v>
      </c>
      <c r="M11" s="13" t="s">
        <v>74</v>
      </c>
      <c r="N11" s="13"/>
      <c r="O11" s="13">
        <v>1</v>
      </c>
      <c r="P11" s="13"/>
      <c r="Q11" s="13"/>
      <c r="R11" s="13">
        <v>2020</v>
      </c>
      <c r="S11" s="14" t="s">
        <v>75</v>
      </c>
      <c r="T11" s="13" t="s">
        <v>76</v>
      </c>
      <c r="U11" s="19">
        <v>15</v>
      </c>
      <c r="V11" s="19">
        <v>45</v>
      </c>
      <c r="W11" s="19">
        <v>0</v>
      </c>
      <c r="X11" s="19">
        <v>0</v>
      </c>
      <c r="Y11" s="19">
        <v>0</v>
      </c>
      <c r="Z11" s="20">
        <v>0</v>
      </c>
      <c r="AA11" s="21">
        <v>45</v>
      </c>
      <c r="AB11" s="22">
        <v>135</v>
      </c>
      <c r="AC11" s="19">
        <v>0</v>
      </c>
      <c r="AD11" s="19">
        <v>0</v>
      </c>
      <c r="AE11" s="19">
        <v>0</v>
      </c>
      <c r="AF11" s="19">
        <v>0</v>
      </c>
      <c r="AG11" s="25">
        <v>200</v>
      </c>
      <c r="AH11" s="13" t="s">
        <v>77</v>
      </c>
      <c r="AI11" s="13" t="s">
        <v>78</v>
      </c>
    </row>
    <row r="12" spans="1:59" ht="21" customHeight="1" x14ac:dyDescent="0.25">
      <c r="A12" s="23">
        <v>5</v>
      </c>
      <c r="B12" s="13" t="s">
        <v>79</v>
      </c>
      <c r="C12" s="13" t="str">
        <f>'[1]20 ACs for 2020'!B20</f>
        <v xml:space="preserve">Stoeung SlaKou </v>
      </c>
      <c r="D12" s="27" t="s">
        <v>80</v>
      </c>
      <c r="E12" s="27" t="s">
        <v>81</v>
      </c>
      <c r="F12" s="27" t="s">
        <v>82</v>
      </c>
      <c r="G12" s="13" t="s">
        <v>48</v>
      </c>
      <c r="H12" s="13" t="str">
        <f>'[1]20 ACs for 2020'!F14</f>
        <v>Dec 19, 2017</v>
      </c>
      <c r="I12" s="13">
        <v>153</v>
      </c>
      <c r="J12" s="13">
        <v>67</v>
      </c>
      <c r="K12" s="13">
        <v>7</v>
      </c>
      <c r="L12" s="13">
        <v>2</v>
      </c>
      <c r="M12" s="13" t="s">
        <v>83</v>
      </c>
      <c r="N12" s="13">
        <v>1</v>
      </c>
      <c r="O12" s="13"/>
      <c r="P12" s="13"/>
      <c r="Q12" s="13"/>
      <c r="R12" s="13">
        <v>2020</v>
      </c>
      <c r="S12" s="14" t="s">
        <v>84</v>
      </c>
      <c r="T12" s="13" t="s">
        <v>85</v>
      </c>
      <c r="U12" s="19">
        <v>7</v>
      </c>
      <c r="V12" s="19">
        <v>15</v>
      </c>
      <c r="W12" s="19">
        <v>0</v>
      </c>
      <c r="X12" s="19">
        <v>0</v>
      </c>
      <c r="Y12" s="19">
        <v>0</v>
      </c>
      <c r="Z12" s="20">
        <v>1.5</v>
      </c>
      <c r="AA12" s="21">
        <v>22</v>
      </c>
      <c r="AB12" s="22">
        <v>42.5</v>
      </c>
      <c r="AC12" s="19">
        <v>0</v>
      </c>
      <c r="AD12" s="19">
        <v>0</v>
      </c>
      <c r="AE12" s="19">
        <v>0</v>
      </c>
      <c r="AF12" s="19">
        <v>10.5</v>
      </c>
      <c r="AG12" s="25">
        <v>153</v>
      </c>
      <c r="AH12" s="13" t="s">
        <v>86</v>
      </c>
      <c r="AI12" s="13" t="s">
        <v>87</v>
      </c>
    </row>
    <row r="13" spans="1:59" ht="21" customHeight="1" x14ac:dyDescent="0.25">
      <c r="A13" s="13"/>
      <c r="B13" s="64"/>
      <c r="C13" s="63"/>
      <c r="D13" s="63"/>
      <c r="E13" s="63"/>
      <c r="F13" s="65"/>
      <c r="G13" s="28">
        <f>COUNT(A8:A12)</f>
        <v>5</v>
      </c>
      <c r="H13" s="28"/>
      <c r="I13" s="28">
        <f>SUM(I8:I12)</f>
        <v>1527</v>
      </c>
      <c r="J13" s="28">
        <f t="shared" ref="J13:L13" si="1">SUM(J8:J12)</f>
        <v>677</v>
      </c>
      <c r="K13" s="28">
        <f t="shared" si="1"/>
        <v>41</v>
      </c>
      <c r="L13" s="28">
        <f t="shared" si="1"/>
        <v>11</v>
      </c>
      <c r="M13" s="29"/>
      <c r="N13" s="28">
        <f>COUNT(N8:N12)</f>
        <v>2</v>
      </c>
      <c r="O13" s="28">
        <f>COUNT(O8:O12)</f>
        <v>3</v>
      </c>
      <c r="P13" s="28"/>
      <c r="Q13" s="28"/>
      <c r="R13" s="28"/>
      <c r="S13" s="30"/>
      <c r="T13" s="13"/>
      <c r="U13" s="31">
        <f>SUM(U8:U12)</f>
        <v>128</v>
      </c>
      <c r="V13" s="31">
        <f t="shared" ref="V13:AE13" si="2">SUM(V8:V12)</f>
        <v>555</v>
      </c>
      <c r="W13" s="31">
        <f t="shared" si="2"/>
        <v>0</v>
      </c>
      <c r="X13" s="31">
        <f t="shared" si="2"/>
        <v>0</v>
      </c>
      <c r="Y13" s="31">
        <f t="shared" si="2"/>
        <v>0</v>
      </c>
      <c r="Z13" s="31">
        <f t="shared" si="2"/>
        <v>1.5</v>
      </c>
      <c r="AA13" s="31">
        <f t="shared" si="2"/>
        <v>403</v>
      </c>
      <c r="AB13" s="31">
        <f t="shared" si="2"/>
        <v>1207.5</v>
      </c>
      <c r="AC13" s="31">
        <f t="shared" si="2"/>
        <v>0</v>
      </c>
      <c r="AD13" s="31">
        <f t="shared" si="2"/>
        <v>0</v>
      </c>
      <c r="AE13" s="31">
        <f t="shared" si="2"/>
        <v>0</v>
      </c>
      <c r="AF13" s="31">
        <f>SUM(AF8:AF12)</f>
        <v>10.5</v>
      </c>
      <c r="AG13" s="31">
        <f>SUM(AG8:AG12)</f>
        <v>1137.056</v>
      </c>
      <c r="AH13" s="13"/>
      <c r="AI13" s="13"/>
    </row>
    <row r="14" spans="1:59" ht="21" customHeight="1" x14ac:dyDescent="0.25">
      <c r="A14" s="61" t="s">
        <v>88</v>
      </c>
      <c r="B14" s="62"/>
      <c r="C14" s="63"/>
      <c r="D14" s="63"/>
      <c r="E14" s="63"/>
      <c r="F14" s="63"/>
      <c r="G14" s="18">
        <f>G28</f>
        <v>13</v>
      </c>
      <c r="H14" s="18"/>
      <c r="I14" s="18">
        <f t="shared" ref="I14:Q14" si="3">I28</f>
        <v>2846</v>
      </c>
      <c r="J14" s="18">
        <f t="shared" si="3"/>
        <v>1637</v>
      </c>
      <c r="K14" s="18">
        <f t="shared" si="3"/>
        <v>106</v>
      </c>
      <c r="L14" s="18">
        <f t="shared" si="3"/>
        <v>31</v>
      </c>
      <c r="M14" s="18"/>
      <c r="N14" s="18">
        <f>N28</f>
        <v>5</v>
      </c>
      <c r="O14" s="18">
        <f t="shared" si="3"/>
        <v>8</v>
      </c>
      <c r="P14" s="18">
        <f t="shared" si="3"/>
        <v>0</v>
      </c>
      <c r="Q14" s="18">
        <f t="shared" si="3"/>
        <v>0</v>
      </c>
      <c r="R14" s="17"/>
      <c r="S14" s="17"/>
      <c r="T14" s="13"/>
      <c r="U14" s="19"/>
      <c r="V14" s="19"/>
      <c r="W14" s="19"/>
      <c r="X14" s="19"/>
      <c r="Y14" s="19"/>
      <c r="Z14" s="20"/>
      <c r="AA14" s="21"/>
      <c r="AB14" s="22"/>
      <c r="AC14" s="19"/>
      <c r="AD14" s="19"/>
      <c r="AE14" s="19"/>
      <c r="AF14" s="19"/>
      <c r="AG14" s="13"/>
      <c r="AH14" s="13"/>
      <c r="AI14" s="13"/>
    </row>
    <row r="15" spans="1:59" ht="100.5" customHeight="1" x14ac:dyDescent="0.25">
      <c r="A15" s="23">
        <v>1</v>
      </c>
      <c r="B15" s="13" t="s">
        <v>89</v>
      </c>
      <c r="C15" s="13" t="str">
        <f>'[1]35 ACs for 2021'!B15</f>
        <v xml:space="preserve">Trapeang SraNge </v>
      </c>
      <c r="D15" s="13" t="str">
        <f>'[1]35 ACs for 2021'!C15</f>
        <v>Trapeang SraNge</v>
      </c>
      <c r="E15" s="13" t="str">
        <f>'[1]35 ACs for 2021'!D15</f>
        <v>Ang Ta Saom</v>
      </c>
      <c r="F15" s="13" t="str">
        <f>'[1]35 ACs for 2021'!E15</f>
        <v>Tram Kak</v>
      </c>
      <c r="G15" s="13" t="str">
        <f>'[1]35 ACs for 2021'!F15</f>
        <v>Takeo</v>
      </c>
      <c r="H15" s="32">
        <v>40490</v>
      </c>
      <c r="I15" s="13">
        <v>60</v>
      </c>
      <c r="J15" s="13">
        <v>39</v>
      </c>
      <c r="K15" s="13">
        <v>8</v>
      </c>
      <c r="L15" s="13">
        <v>5</v>
      </c>
      <c r="M15" s="13" t="s">
        <v>90</v>
      </c>
      <c r="N15" s="13">
        <v>1</v>
      </c>
      <c r="O15" s="13"/>
      <c r="P15" s="13"/>
      <c r="Q15" s="13"/>
      <c r="R15" s="13">
        <v>2021</v>
      </c>
      <c r="S15" s="33" t="str">
        <f>'[1]35 ACs for 2021'!O15</f>
        <v>089 962 920</v>
      </c>
      <c r="T15" s="13" t="s">
        <v>85</v>
      </c>
      <c r="U15" s="19">
        <v>8.5</v>
      </c>
      <c r="V15" s="19">
        <v>31</v>
      </c>
      <c r="W15" s="19">
        <v>0</v>
      </c>
      <c r="X15" s="19">
        <v>0</v>
      </c>
      <c r="Y15" s="19">
        <v>0</v>
      </c>
      <c r="Z15" s="20">
        <v>0</v>
      </c>
      <c r="AA15" s="21">
        <v>30</v>
      </c>
      <c r="AB15" s="22">
        <v>77</v>
      </c>
      <c r="AC15" s="19">
        <v>0</v>
      </c>
      <c r="AD15" s="19">
        <v>0</v>
      </c>
      <c r="AE15" s="19">
        <v>0</v>
      </c>
      <c r="AF15" s="19">
        <v>0</v>
      </c>
      <c r="AG15" s="25">
        <v>43.997999999999998</v>
      </c>
      <c r="AH15" s="13" t="s">
        <v>91</v>
      </c>
      <c r="AI15" s="13" t="s">
        <v>92</v>
      </c>
    </row>
    <row r="16" spans="1:59" ht="71.45" customHeight="1" x14ac:dyDescent="0.25">
      <c r="A16" s="23">
        <v>2</v>
      </c>
      <c r="B16" s="13" t="s">
        <v>93</v>
      </c>
      <c r="C16" s="13" t="str">
        <f>'[1]35 ACs for 2021'!B16</f>
        <v xml:space="preserve">Samaki Trapeang Chork </v>
      </c>
      <c r="D16" s="13" t="str">
        <f>'[1]35 ACs for 2021'!C16</f>
        <v>Trapeang Chork</v>
      </c>
      <c r="E16" s="13" t="str">
        <f>'[1]35 ACs for 2021'!D16</f>
        <v>Tram kak</v>
      </c>
      <c r="F16" s="13" t="str">
        <f>'[1]35 ACs for 2021'!E16</f>
        <v>Tram kak</v>
      </c>
      <c r="G16" s="13" t="str">
        <f>'[1]35 ACs for 2021'!F16</f>
        <v>Takeo</v>
      </c>
      <c r="H16" s="13" t="s">
        <v>94</v>
      </c>
      <c r="I16" s="13">
        <v>96</v>
      </c>
      <c r="J16" s="13">
        <v>49</v>
      </c>
      <c r="K16" s="13">
        <v>8</v>
      </c>
      <c r="L16" s="13">
        <v>0</v>
      </c>
      <c r="M16" s="13" t="s">
        <v>95</v>
      </c>
      <c r="N16" s="13"/>
      <c r="O16" s="13">
        <v>1</v>
      </c>
      <c r="P16" s="13"/>
      <c r="Q16" s="13"/>
      <c r="R16" s="13">
        <v>2021</v>
      </c>
      <c r="S16" s="13" t="s">
        <v>96</v>
      </c>
      <c r="T16" s="13" t="s">
        <v>97</v>
      </c>
      <c r="U16" s="19">
        <v>225</v>
      </c>
      <c r="V16" s="19">
        <v>45</v>
      </c>
      <c r="W16" s="19">
        <v>0</v>
      </c>
      <c r="X16" s="19">
        <v>0</v>
      </c>
      <c r="Y16" s="19">
        <v>0</v>
      </c>
      <c r="Z16" s="20">
        <v>50</v>
      </c>
      <c r="AA16" s="21">
        <v>787.5</v>
      </c>
      <c r="AB16" s="22">
        <v>135</v>
      </c>
      <c r="AC16" s="19">
        <v>0</v>
      </c>
      <c r="AD16" s="19">
        <v>0</v>
      </c>
      <c r="AE16" s="19">
        <v>0</v>
      </c>
      <c r="AF16" s="19">
        <v>3650</v>
      </c>
      <c r="AG16" s="34">
        <v>204</v>
      </c>
      <c r="AH16" s="13" t="s">
        <v>98</v>
      </c>
      <c r="AI16" s="13" t="s">
        <v>99</v>
      </c>
    </row>
    <row r="17" spans="1:35" ht="78" customHeight="1" x14ac:dyDescent="0.25">
      <c r="A17" s="23">
        <v>3</v>
      </c>
      <c r="B17" s="13" t="s">
        <v>100</v>
      </c>
      <c r="C17" s="13" t="str">
        <f>'[1]35 ACs for 2021'!B17</f>
        <v xml:space="preserve">Baksey Rik Reay </v>
      </c>
      <c r="D17" s="13" t="str">
        <f>'[1]35 ACs for 2021'!C17</f>
        <v>Ang Baksey</v>
      </c>
      <c r="E17" s="13" t="str">
        <f>'[1]35 ACs for 2021'!D17</f>
        <v>Cheang Torng</v>
      </c>
      <c r="F17" s="13" t="str">
        <f>'[1]35 ACs for 2021'!E17</f>
        <v>Tram kak</v>
      </c>
      <c r="G17" s="13" t="str">
        <f>'[1]35 ACs for 2021'!F17</f>
        <v>Takeo</v>
      </c>
      <c r="H17" s="32">
        <v>40705</v>
      </c>
      <c r="I17" s="13">
        <v>215</v>
      </c>
      <c r="J17" s="13">
        <v>135</v>
      </c>
      <c r="K17" s="13">
        <v>10</v>
      </c>
      <c r="L17" s="13">
        <v>3</v>
      </c>
      <c r="M17" s="13" t="s">
        <v>101</v>
      </c>
      <c r="N17" s="13"/>
      <c r="O17" s="13">
        <v>1</v>
      </c>
      <c r="P17" s="13"/>
      <c r="Q17" s="13"/>
      <c r="R17" s="13">
        <v>2021</v>
      </c>
      <c r="S17" s="13" t="s">
        <v>102</v>
      </c>
      <c r="T17" s="13" t="s">
        <v>85</v>
      </c>
      <c r="U17" s="19">
        <v>55</v>
      </c>
      <c r="V17" s="19">
        <v>42</v>
      </c>
      <c r="W17" s="19">
        <v>0</v>
      </c>
      <c r="X17" s="19">
        <v>0</v>
      </c>
      <c r="Y17" s="19">
        <v>0</v>
      </c>
      <c r="Z17" s="20">
        <v>0</v>
      </c>
      <c r="AA17" s="21">
        <v>193</v>
      </c>
      <c r="AB17" s="22">
        <v>139</v>
      </c>
      <c r="AC17" s="19">
        <v>0</v>
      </c>
      <c r="AD17" s="19">
        <v>0</v>
      </c>
      <c r="AE17" s="19">
        <v>0</v>
      </c>
      <c r="AF17" s="19">
        <v>0</v>
      </c>
      <c r="AG17" s="25">
        <v>61.55</v>
      </c>
      <c r="AH17" s="13" t="s">
        <v>103</v>
      </c>
      <c r="AI17" s="13" t="s">
        <v>104</v>
      </c>
    </row>
    <row r="18" spans="1:35" ht="66" customHeight="1" x14ac:dyDescent="0.25">
      <c r="A18" s="23">
        <v>4</v>
      </c>
      <c r="B18" s="13" t="s">
        <v>105</v>
      </c>
      <c r="C18" s="13" t="str">
        <f>'[1]35 ACs for 2021'!B18</f>
        <v>Chheuang Kuon Chok Chey Agricultural Cooperative</v>
      </c>
      <c r="D18" s="13" t="str">
        <f>'[1]35 ACs for 2021'!C18</f>
        <v>Chheaung Kuon</v>
      </c>
      <c r="E18" s="13" t="str">
        <f>'[1]35 ACs for 2021'!D18</f>
        <v>Chheaung Kuon</v>
      </c>
      <c r="F18" s="13" t="str">
        <f>'[1]35 ACs for 2021'!E18</f>
        <v>Samrong</v>
      </c>
      <c r="G18" s="13" t="str">
        <f>'[1]35 ACs for 2021'!F18</f>
        <v>Takeo</v>
      </c>
      <c r="H18" s="32">
        <v>41463</v>
      </c>
      <c r="I18" s="13">
        <v>97</v>
      </c>
      <c r="J18" s="13">
        <v>54</v>
      </c>
      <c r="K18" s="13">
        <v>8</v>
      </c>
      <c r="L18" s="13">
        <v>2</v>
      </c>
      <c r="M18" s="13" t="s">
        <v>101</v>
      </c>
      <c r="N18" s="13"/>
      <c r="O18" s="13">
        <v>1</v>
      </c>
      <c r="P18" s="13"/>
      <c r="Q18" s="13"/>
      <c r="R18" s="13">
        <v>2021</v>
      </c>
      <c r="S18" s="33" t="s">
        <v>106</v>
      </c>
      <c r="T18" s="13" t="s">
        <v>107</v>
      </c>
      <c r="U18" s="19">
        <v>10</v>
      </c>
      <c r="V18" s="19">
        <v>250</v>
      </c>
      <c r="W18" s="19">
        <v>0</v>
      </c>
      <c r="X18" s="19">
        <v>0</v>
      </c>
      <c r="Y18" s="19">
        <v>0</v>
      </c>
      <c r="Z18" s="20">
        <v>0</v>
      </c>
      <c r="AA18" s="21">
        <v>35</v>
      </c>
      <c r="AB18" s="22">
        <v>1250</v>
      </c>
      <c r="AC18" s="19">
        <v>0</v>
      </c>
      <c r="AD18" s="19">
        <v>0</v>
      </c>
      <c r="AE18" s="19">
        <v>0</v>
      </c>
      <c r="AF18" s="19">
        <v>0</v>
      </c>
      <c r="AG18" s="25">
        <v>39</v>
      </c>
      <c r="AH18" s="13" t="s">
        <v>108</v>
      </c>
      <c r="AI18" s="13" t="s">
        <v>109</v>
      </c>
    </row>
    <row r="19" spans="1:35" ht="71.099999999999994" customHeight="1" x14ac:dyDescent="0.25">
      <c r="A19" s="23">
        <v>5</v>
      </c>
      <c r="B19" s="13" t="s">
        <v>110</v>
      </c>
      <c r="C19" s="13" t="str">
        <f>'[1]35 ACs for 2021'!B19</f>
        <v>Svayrun Amatak Agricultural Cooperative</v>
      </c>
      <c r="D19" s="13" t="str">
        <f>'[1]35 ACs for 2021'!C19</f>
        <v>Svayrun</v>
      </c>
      <c r="E19" s="13" t="str">
        <f>'[1]35 ACs for 2021'!D19</f>
        <v>Chum Reh Pein</v>
      </c>
      <c r="F19" s="13" t="str">
        <f>'[1]35 ACs for 2021'!E19</f>
        <v>Samrong</v>
      </c>
      <c r="G19" s="13" t="str">
        <f>'[1]35 ACs for 2021'!F19</f>
        <v>Takeo</v>
      </c>
      <c r="H19" s="13" t="s">
        <v>111</v>
      </c>
      <c r="I19" s="13">
        <v>194</v>
      </c>
      <c r="J19" s="13">
        <v>124</v>
      </c>
      <c r="K19" s="13">
        <v>8</v>
      </c>
      <c r="L19" s="13">
        <v>0</v>
      </c>
      <c r="M19" s="13" t="s">
        <v>112</v>
      </c>
      <c r="N19" s="13">
        <v>1</v>
      </c>
      <c r="O19" s="13"/>
      <c r="P19" s="13"/>
      <c r="Q19" s="13"/>
      <c r="R19" s="13">
        <v>2021</v>
      </c>
      <c r="S19" s="33" t="s">
        <v>113</v>
      </c>
      <c r="T19" s="13" t="s">
        <v>85</v>
      </c>
      <c r="U19" s="19">
        <v>10</v>
      </c>
      <c r="V19" s="19">
        <v>60</v>
      </c>
      <c r="W19" s="19">
        <v>0</v>
      </c>
      <c r="X19" s="19">
        <v>0</v>
      </c>
      <c r="Y19" s="19">
        <v>0</v>
      </c>
      <c r="Z19" s="20">
        <v>0</v>
      </c>
      <c r="AA19" s="21">
        <v>30</v>
      </c>
      <c r="AB19" s="22">
        <v>150</v>
      </c>
      <c r="AC19" s="19">
        <v>0</v>
      </c>
      <c r="AD19" s="19">
        <v>0</v>
      </c>
      <c r="AE19" s="19">
        <v>0</v>
      </c>
      <c r="AF19" s="19">
        <v>0</v>
      </c>
      <c r="AG19" s="25">
        <v>30</v>
      </c>
      <c r="AH19" s="13" t="s">
        <v>114</v>
      </c>
      <c r="AI19" s="13" t="s">
        <v>115</v>
      </c>
    </row>
    <row r="20" spans="1:35" ht="66.95" customHeight="1" x14ac:dyDescent="0.25">
      <c r="A20" s="23">
        <v>6</v>
      </c>
      <c r="B20" s="13" t="s">
        <v>116</v>
      </c>
      <c r="C20" s="13" t="str">
        <f>'[1]35 ACs for 2021'!B20</f>
        <v>Ponleu Kasekor Agricultural Cooperative</v>
      </c>
      <c r="D20" s="35" t="str">
        <f>'[1]35 ACs for 2021'!C20</f>
        <v>Ro Mun</v>
      </c>
      <c r="E20" s="13" t="str">
        <f>'[1]35 ACs for 2021'!D20</f>
        <v>Boeng Tranh Khang Chheung</v>
      </c>
      <c r="F20" s="13" t="str">
        <f>'[1]35 ACs for 2021'!E20</f>
        <v>Samrong</v>
      </c>
      <c r="G20" s="13" t="s">
        <v>48</v>
      </c>
      <c r="H20" s="13" t="s">
        <v>117</v>
      </c>
      <c r="I20" s="13">
        <v>73</v>
      </c>
      <c r="J20" s="13">
        <v>47</v>
      </c>
      <c r="K20" s="13">
        <v>8</v>
      </c>
      <c r="L20" s="13">
        <v>1</v>
      </c>
      <c r="M20" s="13" t="s">
        <v>118</v>
      </c>
      <c r="N20" s="13"/>
      <c r="O20" s="13">
        <v>1</v>
      </c>
      <c r="P20" s="13"/>
      <c r="Q20" s="13"/>
      <c r="R20" s="13">
        <v>2021</v>
      </c>
      <c r="S20" s="13" t="s">
        <v>119</v>
      </c>
      <c r="T20" s="13" t="s">
        <v>85</v>
      </c>
      <c r="U20" s="19">
        <v>7</v>
      </c>
      <c r="V20" s="19">
        <v>9</v>
      </c>
      <c r="W20" s="19">
        <v>0</v>
      </c>
      <c r="X20" s="19">
        <v>0</v>
      </c>
      <c r="Y20" s="19">
        <v>0</v>
      </c>
      <c r="Z20" s="20">
        <v>0</v>
      </c>
      <c r="AA20" s="21">
        <v>24.5</v>
      </c>
      <c r="AB20" s="22">
        <v>31.5</v>
      </c>
      <c r="AC20" s="19">
        <v>0</v>
      </c>
      <c r="AD20" s="19">
        <v>0</v>
      </c>
      <c r="AE20" s="19">
        <v>0</v>
      </c>
      <c r="AF20" s="19">
        <v>0</v>
      </c>
      <c r="AG20" s="25">
        <v>163.36699999999999</v>
      </c>
      <c r="AH20" s="13" t="s">
        <v>120</v>
      </c>
      <c r="AI20" s="13" t="s">
        <v>121</v>
      </c>
    </row>
    <row r="21" spans="1:35" ht="53.1" customHeight="1" x14ac:dyDescent="0.25">
      <c r="A21" s="23">
        <v>7</v>
      </c>
      <c r="B21" s="13" t="s">
        <v>122</v>
      </c>
      <c r="C21" s="13" t="str">
        <f>'[1]35 ACs for 2021'!B21</f>
        <v>Phumbey Samaky Agricultural Cooperative</v>
      </c>
      <c r="D21" s="13" t="str">
        <f>'[1]35 ACs for 2021'!C21</f>
        <v>Krapum Chuk</v>
      </c>
      <c r="E21" s="13" t="str">
        <f>'[1]35 ACs for 2021'!D21</f>
        <v>Krapom Chhouk</v>
      </c>
      <c r="F21" s="13" t="str">
        <f>'[1]35 ACs for 2021'!E21</f>
        <v>Koh Andet</v>
      </c>
      <c r="G21" s="13" t="str">
        <f>'[1]35 ACs for 2021'!F21</f>
        <v>Takeo</v>
      </c>
      <c r="H21" s="32">
        <v>41431</v>
      </c>
      <c r="I21" s="13">
        <v>107</v>
      </c>
      <c r="J21" s="13">
        <v>84</v>
      </c>
      <c r="K21" s="13">
        <v>6</v>
      </c>
      <c r="L21" s="13">
        <v>2</v>
      </c>
      <c r="M21" s="13" t="s">
        <v>123</v>
      </c>
      <c r="N21" s="13"/>
      <c r="O21" s="13">
        <v>1</v>
      </c>
      <c r="P21" s="13"/>
      <c r="Q21" s="13"/>
      <c r="R21" s="13">
        <v>2021</v>
      </c>
      <c r="S21" s="33" t="s">
        <v>124</v>
      </c>
      <c r="T21" s="13" t="s">
        <v>85</v>
      </c>
      <c r="U21" s="19">
        <v>20</v>
      </c>
      <c r="V21" s="19">
        <v>0</v>
      </c>
      <c r="W21" s="19">
        <v>0</v>
      </c>
      <c r="X21" s="19">
        <v>0</v>
      </c>
      <c r="Y21" s="19">
        <v>0</v>
      </c>
      <c r="Z21" s="20">
        <v>0</v>
      </c>
      <c r="AA21" s="21">
        <v>100</v>
      </c>
      <c r="AB21" s="22">
        <v>0</v>
      </c>
      <c r="AC21" s="19">
        <v>0</v>
      </c>
      <c r="AD21" s="19">
        <v>0</v>
      </c>
      <c r="AE21" s="19">
        <v>0</v>
      </c>
      <c r="AF21" s="19">
        <v>0</v>
      </c>
      <c r="AG21" s="34">
        <v>108.1</v>
      </c>
      <c r="AH21" s="13" t="s">
        <v>125</v>
      </c>
      <c r="AI21" s="13" t="s">
        <v>126</v>
      </c>
    </row>
    <row r="22" spans="1:35" ht="90.6" customHeight="1" x14ac:dyDescent="0.25">
      <c r="A22" s="23">
        <v>8</v>
      </c>
      <c r="B22" s="13" t="s">
        <v>127</v>
      </c>
      <c r="C22" s="13" t="s">
        <v>128</v>
      </c>
      <c r="D22" s="13" t="str">
        <f>'[1]35 ACs for 2021'!C22</f>
        <v>Beng</v>
      </c>
      <c r="E22" s="13" t="str">
        <f>'[1]35 ACs for 2021'!D22</f>
        <v>Krapom Chhouk</v>
      </c>
      <c r="F22" s="13" t="str">
        <f>'[1]35 ACs for 2021'!E22</f>
        <v>Koh Andet</v>
      </c>
      <c r="G22" s="13" t="str">
        <f>'[1]35 ACs for 2021'!F22</f>
        <v>Takeo</v>
      </c>
      <c r="H22" s="13" t="s">
        <v>129</v>
      </c>
      <c r="I22" s="13">
        <v>164</v>
      </c>
      <c r="J22" s="13">
        <v>90</v>
      </c>
      <c r="K22" s="13">
        <v>8</v>
      </c>
      <c r="L22" s="13">
        <v>2</v>
      </c>
      <c r="M22" s="13" t="s">
        <v>130</v>
      </c>
      <c r="N22" s="13"/>
      <c r="O22" s="13">
        <v>1</v>
      </c>
      <c r="P22" s="13"/>
      <c r="Q22" s="13"/>
      <c r="R22" s="13">
        <v>2021</v>
      </c>
      <c r="S22" s="13" t="s">
        <v>131</v>
      </c>
      <c r="T22" s="2" t="s">
        <v>132</v>
      </c>
      <c r="U22" s="19">
        <v>7</v>
      </c>
      <c r="V22" s="19">
        <v>2087</v>
      </c>
      <c r="W22" s="19">
        <v>0</v>
      </c>
      <c r="X22" s="19">
        <v>0</v>
      </c>
      <c r="Y22" s="19">
        <v>0</v>
      </c>
      <c r="Z22" s="20">
        <v>0</v>
      </c>
      <c r="AA22" s="21">
        <v>30</v>
      </c>
      <c r="AB22" s="22">
        <v>2857</v>
      </c>
      <c r="AC22" s="19">
        <v>0</v>
      </c>
      <c r="AD22" s="19">
        <v>0</v>
      </c>
      <c r="AE22" s="19">
        <v>0</v>
      </c>
      <c r="AF22" s="19">
        <v>0</v>
      </c>
      <c r="AG22" s="25">
        <v>132</v>
      </c>
      <c r="AH22" s="13" t="s">
        <v>133</v>
      </c>
      <c r="AI22" s="13" t="s">
        <v>126</v>
      </c>
    </row>
    <row r="23" spans="1:35" ht="90.95" customHeight="1" x14ac:dyDescent="0.25">
      <c r="A23" s="23">
        <v>9</v>
      </c>
      <c r="B23" s="13" t="s">
        <v>134</v>
      </c>
      <c r="C23" s="13" t="str">
        <f>'[1]35 ACs for 2021'!B23</f>
        <v>Champa Preyphdao Agricultural Cooperative</v>
      </c>
      <c r="D23" s="13" t="str">
        <f>'[1]35 ACs for 2021'!C23</f>
        <v>Samrong</v>
      </c>
      <c r="E23" s="13" t="str">
        <f>'[1]35 ACs for 2021'!D23</f>
        <v>Champa</v>
      </c>
      <c r="F23" s="13" t="str">
        <f>'[1]35 ACs for 2021'!E23</f>
        <v>Prey Kabbas</v>
      </c>
      <c r="G23" s="13" t="str">
        <f>'[1]35 ACs for 2021'!F23</f>
        <v>Takeo</v>
      </c>
      <c r="H23" s="13" t="s">
        <v>135</v>
      </c>
      <c r="I23" s="13">
        <v>1044</v>
      </c>
      <c r="J23" s="13">
        <v>650</v>
      </c>
      <c r="K23" s="13">
        <v>8</v>
      </c>
      <c r="L23" s="13">
        <v>5</v>
      </c>
      <c r="M23" s="13" t="s">
        <v>136</v>
      </c>
      <c r="N23" s="13">
        <v>1</v>
      </c>
      <c r="O23" s="13"/>
      <c r="P23" s="13"/>
      <c r="Q23" s="13"/>
      <c r="R23" s="13">
        <v>2021</v>
      </c>
      <c r="S23" s="13" t="s">
        <v>137</v>
      </c>
      <c r="T23" s="13" t="s">
        <v>138</v>
      </c>
      <c r="U23" s="19">
        <v>20</v>
      </c>
      <c r="V23" s="19">
        <v>160</v>
      </c>
      <c r="W23" s="19">
        <v>0</v>
      </c>
      <c r="X23" s="19">
        <v>0</v>
      </c>
      <c r="Y23" s="19">
        <v>0</v>
      </c>
      <c r="Z23" s="20">
        <v>12</v>
      </c>
      <c r="AA23" s="21">
        <v>40</v>
      </c>
      <c r="AB23" s="22">
        <v>360</v>
      </c>
      <c r="AC23" s="19">
        <v>0</v>
      </c>
      <c r="AD23" s="19">
        <v>0</v>
      </c>
      <c r="AE23" s="19">
        <v>0</v>
      </c>
      <c r="AF23" s="19">
        <v>0</v>
      </c>
      <c r="AG23" s="25">
        <v>353</v>
      </c>
      <c r="AH23" s="13" t="s">
        <v>139</v>
      </c>
      <c r="AI23" s="13" t="s">
        <v>126</v>
      </c>
    </row>
    <row r="24" spans="1:35" ht="60.95" customHeight="1" x14ac:dyDescent="0.25">
      <c r="A24" s="23">
        <v>10</v>
      </c>
      <c r="B24" s="13" t="s">
        <v>140</v>
      </c>
      <c r="C24" s="13" t="str">
        <f>'[1]35 ACs for 2021'!B24</f>
        <v>Phumbey Meanchey Agricultural Cooperative</v>
      </c>
      <c r="D24" s="13" t="str">
        <f>'[1]35 ACs for 2021'!C24</f>
        <v>Chrouy Sleng</v>
      </c>
      <c r="E24" s="13" t="str">
        <f>'[1]35 ACs for 2021'!D24</f>
        <v>Kiri Chung Koh</v>
      </c>
      <c r="F24" s="13" t="str">
        <f>'[1]35 ACs for 2021'!E24</f>
        <v>Kiri Vong</v>
      </c>
      <c r="G24" s="13" t="str">
        <f>'[1]35 ACs for 2021'!F24</f>
        <v>Takeo</v>
      </c>
      <c r="H24" s="13" t="s">
        <v>141</v>
      </c>
      <c r="I24" s="13">
        <v>350</v>
      </c>
      <c r="J24" s="13">
        <v>131</v>
      </c>
      <c r="K24" s="13">
        <v>8</v>
      </c>
      <c r="L24" s="13">
        <v>3</v>
      </c>
      <c r="M24" s="13" t="s">
        <v>142</v>
      </c>
      <c r="N24" s="13">
        <v>1</v>
      </c>
      <c r="O24" s="13"/>
      <c r="P24" s="13"/>
      <c r="Q24" s="13"/>
      <c r="R24" s="13">
        <v>2021</v>
      </c>
      <c r="S24" s="33" t="s">
        <v>143</v>
      </c>
      <c r="T24" s="13" t="s">
        <v>144</v>
      </c>
      <c r="U24" s="19">
        <v>0</v>
      </c>
      <c r="V24" s="19">
        <v>156.5</v>
      </c>
      <c r="W24" s="19">
        <v>0</v>
      </c>
      <c r="X24" s="19">
        <v>0</v>
      </c>
      <c r="Y24" s="19">
        <v>0</v>
      </c>
      <c r="Z24" s="20">
        <v>0</v>
      </c>
      <c r="AA24" s="21">
        <v>0</v>
      </c>
      <c r="AB24" s="22">
        <v>943</v>
      </c>
      <c r="AC24" s="19">
        <v>0</v>
      </c>
      <c r="AD24" s="19">
        <v>0</v>
      </c>
      <c r="AE24" s="19">
        <v>0</v>
      </c>
      <c r="AF24" s="19">
        <v>0</v>
      </c>
      <c r="AG24" s="25">
        <v>1102.83</v>
      </c>
      <c r="AH24" s="13" t="s">
        <v>145</v>
      </c>
      <c r="AI24" s="13" t="s">
        <v>146</v>
      </c>
    </row>
    <row r="25" spans="1:35" ht="66.95" customHeight="1" x14ac:dyDescent="0.25">
      <c r="A25" s="23">
        <v>11</v>
      </c>
      <c r="B25" s="13" t="s">
        <v>147</v>
      </c>
      <c r="C25" s="13" t="str">
        <f>'[1]35 ACs for 2021'!B25</f>
        <v>Morodak Rongreung Agricultural Cooperative</v>
      </c>
      <c r="D25" s="13" t="str">
        <f>'[1]35 ACs for 2021'!C25</f>
        <v>Lve Thmey</v>
      </c>
      <c r="E25" s="13" t="str">
        <f>'[1]35 ACs for 2021'!D25</f>
        <v>Prambei Mom</v>
      </c>
      <c r="F25" s="13" t="str">
        <f>'[1]35 ACs for 2021'!E25</f>
        <v>Traing</v>
      </c>
      <c r="G25" s="13" t="str">
        <f>'[1]35 ACs for 2021'!F25</f>
        <v>Takeo</v>
      </c>
      <c r="H25" s="32">
        <v>42767</v>
      </c>
      <c r="I25" s="13">
        <v>91</v>
      </c>
      <c r="J25" s="13">
        <v>58</v>
      </c>
      <c r="K25" s="13">
        <v>8</v>
      </c>
      <c r="L25" s="13">
        <v>3</v>
      </c>
      <c r="M25" s="13" t="s">
        <v>148</v>
      </c>
      <c r="N25" s="13"/>
      <c r="O25" s="13">
        <v>1</v>
      </c>
      <c r="P25" s="13"/>
      <c r="Q25" s="13"/>
      <c r="R25" s="13">
        <v>2021</v>
      </c>
      <c r="S25" s="33" t="s">
        <v>149</v>
      </c>
      <c r="T25" s="13" t="s">
        <v>150</v>
      </c>
      <c r="U25" s="19">
        <v>90</v>
      </c>
      <c r="V25" s="19">
        <v>30</v>
      </c>
      <c r="W25" s="19">
        <v>0</v>
      </c>
      <c r="X25" s="19">
        <v>0</v>
      </c>
      <c r="Y25" s="19">
        <v>0</v>
      </c>
      <c r="Z25" s="20">
        <v>2</v>
      </c>
      <c r="AA25" s="21">
        <v>270</v>
      </c>
      <c r="AB25" s="22">
        <v>90</v>
      </c>
      <c r="AC25" s="19">
        <v>0</v>
      </c>
      <c r="AD25" s="19">
        <v>0</v>
      </c>
      <c r="AE25" s="19">
        <v>0</v>
      </c>
      <c r="AF25" s="19">
        <v>40</v>
      </c>
      <c r="AG25" s="25">
        <v>177.19399999999999</v>
      </c>
      <c r="AH25" s="13" t="s">
        <v>151</v>
      </c>
      <c r="AI25" s="13" t="s">
        <v>152</v>
      </c>
    </row>
    <row r="26" spans="1:35" ht="81.95" customHeight="1" x14ac:dyDescent="0.25">
      <c r="A26" s="23">
        <v>12</v>
      </c>
      <c r="B26" s="13" t="s">
        <v>153</v>
      </c>
      <c r="C26" s="13" t="str">
        <f>'[1]35 ACs for 2021'!B26</f>
        <v>Lompong Samaky Agricultural Cooperative</v>
      </c>
      <c r="D26" s="13" t="str">
        <f>'[1]35 ACs for 2021'!C26</f>
        <v>Pean Meas Keat</v>
      </c>
      <c r="E26" s="13" t="str">
        <f>'[1]35 ACs for 2021'!D26</f>
        <v>Lompong</v>
      </c>
      <c r="F26" s="13" t="str">
        <f>'[1]35 ACs for 2021'!E26</f>
        <v>Ba Ti</v>
      </c>
      <c r="G26" s="13" t="str">
        <f>'[1]35 ACs for 2021'!F26</f>
        <v>Takeo</v>
      </c>
      <c r="H26" s="13" t="s">
        <v>154</v>
      </c>
      <c r="I26" s="13">
        <v>205</v>
      </c>
      <c r="J26" s="13">
        <v>105</v>
      </c>
      <c r="K26" s="13">
        <v>8</v>
      </c>
      <c r="L26" s="13">
        <v>2</v>
      </c>
      <c r="M26" s="13" t="s">
        <v>155</v>
      </c>
      <c r="N26" s="13"/>
      <c r="O26" s="13">
        <v>1</v>
      </c>
      <c r="P26" s="13"/>
      <c r="Q26" s="13"/>
      <c r="R26" s="13">
        <v>2021</v>
      </c>
      <c r="S26" s="13" t="s">
        <v>156</v>
      </c>
      <c r="T26" s="13" t="s">
        <v>85</v>
      </c>
      <c r="U26" s="19">
        <v>14</v>
      </c>
      <c r="V26" s="19">
        <v>96</v>
      </c>
      <c r="W26" s="19">
        <v>0</v>
      </c>
      <c r="X26" s="19">
        <v>0</v>
      </c>
      <c r="Y26" s="19">
        <v>0</v>
      </c>
      <c r="Z26" s="20">
        <v>0</v>
      </c>
      <c r="AA26" s="21">
        <v>56</v>
      </c>
      <c r="AB26" s="22">
        <v>250</v>
      </c>
      <c r="AC26" s="19">
        <v>0</v>
      </c>
      <c r="AD26" s="19">
        <v>0</v>
      </c>
      <c r="AE26" s="19">
        <v>0</v>
      </c>
      <c r="AF26" s="19">
        <v>0</v>
      </c>
      <c r="AG26" s="25">
        <v>248</v>
      </c>
      <c r="AH26" s="13" t="s">
        <v>157</v>
      </c>
      <c r="AI26" s="13" t="s">
        <v>158</v>
      </c>
    </row>
    <row r="27" spans="1:35" ht="63.6" customHeight="1" x14ac:dyDescent="0.25">
      <c r="A27" s="23">
        <v>13</v>
      </c>
      <c r="B27" s="13" t="s">
        <v>159</v>
      </c>
      <c r="C27" s="13" t="str">
        <f>'[1]35 ACs for 2021'!B27</f>
        <v>Sensok Tekthla Agricultural Cooperative</v>
      </c>
      <c r="D27" s="13" t="str">
        <f>'[1]35 ACs for 2021'!C27</f>
        <v>Tek Thla</v>
      </c>
      <c r="E27" s="13" t="str">
        <f>'[1]35 ACs for 2021'!D27</f>
        <v>Trapeang Krasaing</v>
      </c>
      <c r="F27" s="13" t="str">
        <f>'[1]35 ACs for 2021'!E27</f>
        <v>Ba Ti</v>
      </c>
      <c r="G27" s="13" t="str">
        <f>'[1]35 ACs for 2021'!F27</f>
        <v>Takeo</v>
      </c>
      <c r="H27" s="13" t="s">
        <v>94</v>
      </c>
      <c r="I27" s="13">
        <v>150</v>
      </c>
      <c r="J27" s="13">
        <v>71</v>
      </c>
      <c r="K27" s="13">
        <v>10</v>
      </c>
      <c r="L27" s="13">
        <v>3</v>
      </c>
      <c r="M27" s="13" t="s">
        <v>160</v>
      </c>
      <c r="N27" s="13">
        <v>1</v>
      </c>
      <c r="O27" s="13"/>
      <c r="P27" s="13"/>
      <c r="Q27" s="13"/>
      <c r="R27" s="13">
        <v>2021</v>
      </c>
      <c r="S27" s="13" t="s">
        <v>161</v>
      </c>
      <c r="T27" s="13" t="s">
        <v>85</v>
      </c>
      <c r="U27" s="19">
        <v>147</v>
      </c>
      <c r="V27" s="19">
        <v>0</v>
      </c>
      <c r="W27" s="19">
        <v>0</v>
      </c>
      <c r="X27" s="19">
        <v>0</v>
      </c>
      <c r="Y27" s="19">
        <v>0</v>
      </c>
      <c r="Z27" s="20">
        <v>0</v>
      </c>
      <c r="AA27" s="21">
        <v>252</v>
      </c>
      <c r="AB27" s="22">
        <v>0</v>
      </c>
      <c r="AC27" s="19">
        <v>0</v>
      </c>
      <c r="AD27" s="19">
        <v>0</v>
      </c>
      <c r="AE27" s="19">
        <v>0</v>
      </c>
      <c r="AF27" s="19">
        <v>0</v>
      </c>
      <c r="AG27" s="25">
        <v>138</v>
      </c>
      <c r="AH27" s="13" t="s">
        <v>162</v>
      </c>
      <c r="AI27" s="13" t="s">
        <v>163</v>
      </c>
    </row>
    <row r="28" spans="1:35" ht="30.95" customHeight="1" x14ac:dyDescent="0.25">
      <c r="A28" s="64"/>
      <c r="B28" s="63"/>
      <c r="C28" s="63"/>
      <c r="D28" s="63"/>
      <c r="E28" s="63"/>
      <c r="F28" s="65"/>
      <c r="G28" s="28">
        <f>COUNT(A15:A27)</f>
        <v>13</v>
      </c>
      <c r="H28" s="28"/>
      <c r="I28" s="28">
        <f>SUM(I15:I27)</f>
        <v>2846</v>
      </c>
      <c r="J28" s="28">
        <f t="shared" ref="J28:L28" si="4">SUM(J15:J27)</f>
        <v>1637</v>
      </c>
      <c r="K28" s="28">
        <f t="shared" si="4"/>
        <v>106</v>
      </c>
      <c r="L28" s="28">
        <f t="shared" si="4"/>
        <v>31</v>
      </c>
      <c r="M28" s="29"/>
      <c r="N28" s="28">
        <f>COUNT(N15:N27)</f>
        <v>5</v>
      </c>
      <c r="O28" s="28">
        <f>COUNT(O15:O27)</f>
        <v>8</v>
      </c>
      <c r="P28" s="28"/>
      <c r="Q28" s="28"/>
      <c r="R28" s="28"/>
      <c r="S28" s="30"/>
      <c r="T28" s="13"/>
      <c r="U28" s="31">
        <f>SUM(U15:U27)</f>
        <v>613.5</v>
      </c>
      <c r="V28" s="31">
        <f t="shared" ref="V28:AF28" si="5">SUM(V15:V27)</f>
        <v>2966.5</v>
      </c>
      <c r="W28" s="31">
        <f t="shared" si="5"/>
        <v>0</v>
      </c>
      <c r="X28" s="31">
        <f t="shared" si="5"/>
        <v>0</v>
      </c>
      <c r="Y28" s="31">
        <f t="shared" si="5"/>
        <v>0</v>
      </c>
      <c r="Z28" s="31">
        <f t="shared" si="5"/>
        <v>64</v>
      </c>
      <c r="AA28" s="31">
        <f t="shared" si="5"/>
        <v>1848</v>
      </c>
      <c r="AB28" s="31">
        <f t="shared" si="5"/>
        <v>6282.5</v>
      </c>
      <c r="AC28" s="31">
        <f t="shared" si="5"/>
        <v>0</v>
      </c>
      <c r="AD28" s="31">
        <f t="shared" si="5"/>
        <v>0</v>
      </c>
      <c r="AE28" s="31">
        <f t="shared" si="5"/>
        <v>0</v>
      </c>
      <c r="AF28" s="31">
        <f t="shared" si="5"/>
        <v>3690</v>
      </c>
      <c r="AG28" s="31">
        <f>SUM(AG15:AG27)</f>
        <v>2801.0389999999998</v>
      </c>
      <c r="AH28" s="13"/>
      <c r="AI28" s="13"/>
    </row>
    <row r="29" spans="1:35" ht="30.95" customHeight="1" x14ac:dyDescent="0.25">
      <c r="A29" s="61" t="s">
        <v>164</v>
      </c>
      <c r="B29" s="62"/>
      <c r="C29" s="63"/>
      <c r="D29" s="63"/>
      <c r="E29" s="63"/>
      <c r="F29" s="63"/>
      <c r="G29" s="18">
        <f>G38+G43</f>
        <v>12</v>
      </c>
      <c r="H29" s="18"/>
      <c r="I29" s="18">
        <f t="shared" ref="I29:Q29" si="6">I38+I43</f>
        <v>2195</v>
      </c>
      <c r="J29" s="18">
        <f t="shared" si="6"/>
        <v>1158</v>
      </c>
      <c r="K29" s="18">
        <f t="shared" si="6"/>
        <v>99</v>
      </c>
      <c r="L29" s="18">
        <f t="shared" si="6"/>
        <v>35</v>
      </c>
      <c r="M29" s="18"/>
      <c r="N29" s="18">
        <f t="shared" si="6"/>
        <v>2</v>
      </c>
      <c r="O29" s="18">
        <f t="shared" si="6"/>
        <v>10</v>
      </c>
      <c r="P29" s="18">
        <f t="shared" si="6"/>
        <v>0</v>
      </c>
      <c r="Q29" s="18">
        <f t="shared" si="6"/>
        <v>0</v>
      </c>
      <c r="R29" s="17"/>
      <c r="S29" s="17"/>
      <c r="T29" s="13"/>
      <c r="U29" s="19"/>
      <c r="V29" s="19"/>
      <c r="W29" s="19"/>
      <c r="X29" s="19"/>
      <c r="Y29" s="19"/>
      <c r="Z29" s="20"/>
      <c r="AA29" s="21"/>
      <c r="AB29" s="22"/>
      <c r="AC29" s="19"/>
      <c r="AD29" s="19"/>
      <c r="AE29" s="19"/>
      <c r="AF29" s="19"/>
      <c r="AG29" s="13"/>
      <c r="AH29" s="13"/>
      <c r="AI29" s="13"/>
    </row>
    <row r="30" spans="1:35" ht="121.5" customHeight="1" x14ac:dyDescent="0.25">
      <c r="A30" s="23">
        <v>1</v>
      </c>
      <c r="B30" s="13" t="s">
        <v>165</v>
      </c>
      <c r="C30" s="13" t="s">
        <v>166</v>
      </c>
      <c r="D30" s="13" t="s">
        <v>167</v>
      </c>
      <c r="E30" s="13" t="s">
        <v>168</v>
      </c>
      <c r="F30" s="13" t="s">
        <v>169</v>
      </c>
      <c r="G30" s="13" t="s">
        <v>170</v>
      </c>
      <c r="H30" s="36">
        <v>42088</v>
      </c>
      <c r="I30" s="13">
        <v>128</v>
      </c>
      <c r="J30" s="13">
        <v>87</v>
      </c>
      <c r="K30" s="13">
        <v>8</v>
      </c>
      <c r="L30" s="13">
        <v>2</v>
      </c>
      <c r="M30" s="37" t="s">
        <v>171</v>
      </c>
      <c r="N30" s="13"/>
      <c r="O30" s="13">
        <v>1</v>
      </c>
      <c r="P30" s="13"/>
      <c r="Q30" s="13"/>
      <c r="R30" s="13">
        <v>2022</v>
      </c>
      <c r="S30" s="14" t="s">
        <v>172</v>
      </c>
      <c r="T30" s="13" t="s">
        <v>85</v>
      </c>
      <c r="U30" s="19">
        <v>98</v>
      </c>
      <c r="V30" s="19">
        <v>80</v>
      </c>
      <c r="W30" s="19">
        <v>0</v>
      </c>
      <c r="X30" s="19">
        <v>0</v>
      </c>
      <c r="Y30" s="19">
        <v>0</v>
      </c>
      <c r="Z30" s="20">
        <v>0</v>
      </c>
      <c r="AA30" s="21">
        <v>244</v>
      </c>
      <c r="AB30" s="22">
        <v>240</v>
      </c>
      <c r="AC30" s="19">
        <v>0</v>
      </c>
      <c r="AD30" s="19">
        <v>0</v>
      </c>
      <c r="AE30" s="19">
        <v>0</v>
      </c>
      <c r="AF30" s="19">
        <v>0</v>
      </c>
      <c r="AG30" s="34">
        <v>37.119999999999997</v>
      </c>
      <c r="AH30" s="13" t="s">
        <v>173</v>
      </c>
      <c r="AI30" s="13" t="s">
        <v>174</v>
      </c>
    </row>
    <row r="31" spans="1:35" ht="87.95" customHeight="1" x14ac:dyDescent="0.25">
      <c r="A31" s="23">
        <v>2</v>
      </c>
      <c r="B31" s="13" t="s">
        <v>175</v>
      </c>
      <c r="C31" s="13" t="s">
        <v>176</v>
      </c>
      <c r="D31" s="13" t="s">
        <v>177</v>
      </c>
      <c r="E31" s="13" t="s">
        <v>168</v>
      </c>
      <c r="F31" s="13" t="s">
        <v>169</v>
      </c>
      <c r="G31" s="13" t="s">
        <v>170</v>
      </c>
      <c r="H31" s="36">
        <v>44051</v>
      </c>
      <c r="I31" s="13">
        <v>55</v>
      </c>
      <c r="J31" s="13">
        <v>33</v>
      </c>
      <c r="K31" s="13">
        <v>8</v>
      </c>
      <c r="L31" s="13">
        <v>4</v>
      </c>
      <c r="M31" s="38" t="s">
        <v>178</v>
      </c>
      <c r="N31" s="13"/>
      <c r="O31" s="13">
        <v>1</v>
      </c>
      <c r="P31" s="13"/>
      <c r="Q31" s="13"/>
      <c r="R31" s="13">
        <v>2022</v>
      </c>
      <c r="S31" s="14" t="s">
        <v>179</v>
      </c>
      <c r="T31" s="13" t="s">
        <v>85</v>
      </c>
      <c r="U31" s="19">
        <v>15</v>
      </c>
      <c r="V31" s="19">
        <v>50</v>
      </c>
      <c r="W31" s="19">
        <v>0</v>
      </c>
      <c r="X31" s="19">
        <v>0</v>
      </c>
      <c r="Y31" s="19">
        <v>10</v>
      </c>
      <c r="Z31" s="20">
        <v>0</v>
      </c>
      <c r="AA31" s="21">
        <v>35.5</v>
      </c>
      <c r="AB31" s="22">
        <v>150</v>
      </c>
      <c r="AC31" s="19">
        <v>0</v>
      </c>
      <c r="AD31" s="19">
        <v>0</v>
      </c>
      <c r="AE31" s="19">
        <v>70</v>
      </c>
      <c r="AF31" s="19">
        <v>0</v>
      </c>
      <c r="AG31" s="25">
        <v>45</v>
      </c>
      <c r="AH31" s="13" t="s">
        <v>180</v>
      </c>
      <c r="AI31" s="13" t="s">
        <v>126</v>
      </c>
    </row>
    <row r="32" spans="1:35" ht="114" customHeight="1" x14ac:dyDescent="0.25">
      <c r="A32" s="23">
        <v>3</v>
      </c>
      <c r="B32" s="13" t="s">
        <v>181</v>
      </c>
      <c r="C32" s="13" t="s">
        <v>182</v>
      </c>
      <c r="D32" s="13" t="s">
        <v>183</v>
      </c>
      <c r="E32" s="13" t="s">
        <v>184</v>
      </c>
      <c r="F32" s="13" t="s">
        <v>169</v>
      </c>
      <c r="G32" s="13" t="s">
        <v>170</v>
      </c>
      <c r="H32" s="36">
        <v>41431</v>
      </c>
      <c r="I32" s="13">
        <v>73</v>
      </c>
      <c r="J32" s="13">
        <v>36</v>
      </c>
      <c r="K32" s="13">
        <v>8</v>
      </c>
      <c r="L32" s="13">
        <v>1</v>
      </c>
      <c r="M32" s="37" t="s">
        <v>185</v>
      </c>
      <c r="N32" s="13">
        <v>1</v>
      </c>
      <c r="O32" s="13"/>
      <c r="P32" s="13"/>
      <c r="Q32" s="13"/>
      <c r="R32" s="13">
        <v>2022</v>
      </c>
      <c r="S32" s="14" t="s">
        <v>186</v>
      </c>
      <c r="T32" s="13" t="s">
        <v>85</v>
      </c>
      <c r="U32" s="19">
        <v>10</v>
      </c>
      <c r="V32" s="19">
        <v>50</v>
      </c>
      <c r="W32" s="19">
        <v>0</v>
      </c>
      <c r="X32" s="19">
        <v>0</v>
      </c>
      <c r="Y32" s="19">
        <v>0</v>
      </c>
      <c r="Z32" s="20">
        <v>0</v>
      </c>
      <c r="AA32" s="21">
        <v>30</v>
      </c>
      <c r="AB32" s="22">
        <v>130</v>
      </c>
      <c r="AC32" s="19">
        <v>0</v>
      </c>
      <c r="AD32" s="19">
        <v>0</v>
      </c>
      <c r="AE32" s="19">
        <v>0</v>
      </c>
      <c r="AF32" s="19">
        <v>0</v>
      </c>
      <c r="AG32" s="25">
        <v>90</v>
      </c>
      <c r="AH32" s="13" t="s">
        <v>187</v>
      </c>
      <c r="AI32" s="13" t="s">
        <v>146</v>
      </c>
    </row>
    <row r="33" spans="1:35" ht="102" customHeight="1" x14ac:dyDescent="0.25">
      <c r="A33" s="23">
        <v>4</v>
      </c>
      <c r="B33" s="13" t="s">
        <v>188</v>
      </c>
      <c r="C33" s="13" t="s">
        <v>189</v>
      </c>
      <c r="D33" s="13" t="s">
        <v>190</v>
      </c>
      <c r="E33" s="13" t="s">
        <v>191</v>
      </c>
      <c r="F33" s="13" t="s">
        <v>192</v>
      </c>
      <c r="G33" s="13" t="s">
        <v>170</v>
      </c>
      <c r="H33" s="36">
        <v>42632</v>
      </c>
      <c r="I33" s="13">
        <v>420</v>
      </c>
      <c r="J33" s="13">
        <v>245</v>
      </c>
      <c r="K33" s="13">
        <v>8</v>
      </c>
      <c r="L33" s="13">
        <v>4</v>
      </c>
      <c r="M33" s="37" t="s">
        <v>193</v>
      </c>
      <c r="N33" s="13"/>
      <c r="O33" s="13">
        <v>1</v>
      </c>
      <c r="P33" s="13"/>
      <c r="Q33" s="13"/>
      <c r="R33" s="13">
        <v>2022</v>
      </c>
      <c r="S33" s="14" t="s">
        <v>194</v>
      </c>
      <c r="T33" s="13" t="s">
        <v>85</v>
      </c>
      <c r="U33" s="19">
        <v>0</v>
      </c>
      <c r="V33" s="39">
        <v>1178</v>
      </c>
      <c r="W33" s="19">
        <v>0</v>
      </c>
      <c r="X33" s="19">
        <v>0</v>
      </c>
      <c r="Y33" s="19">
        <v>0</v>
      </c>
      <c r="Z33" s="20">
        <v>0</v>
      </c>
      <c r="AA33" s="21">
        <v>0</v>
      </c>
      <c r="AB33" s="22">
        <v>3917</v>
      </c>
      <c r="AC33" s="19">
        <v>0</v>
      </c>
      <c r="AD33" s="19">
        <v>0</v>
      </c>
      <c r="AE33" s="19">
        <v>0</v>
      </c>
      <c r="AF33" s="19">
        <v>0</v>
      </c>
      <c r="AG33" s="25">
        <v>244</v>
      </c>
      <c r="AH33" s="13" t="s">
        <v>195</v>
      </c>
      <c r="AI33" s="13" t="s">
        <v>126</v>
      </c>
    </row>
    <row r="34" spans="1:35" ht="111" customHeight="1" x14ac:dyDescent="0.25">
      <c r="A34" s="23">
        <v>5</v>
      </c>
      <c r="B34" s="13" t="s">
        <v>196</v>
      </c>
      <c r="C34" s="13" t="s">
        <v>197</v>
      </c>
      <c r="D34" s="13" t="s">
        <v>198</v>
      </c>
      <c r="E34" s="13" t="s">
        <v>199</v>
      </c>
      <c r="F34" s="13" t="s">
        <v>200</v>
      </c>
      <c r="G34" s="13" t="s">
        <v>170</v>
      </c>
      <c r="H34" s="36">
        <v>43640</v>
      </c>
      <c r="I34" s="13">
        <v>69</v>
      </c>
      <c r="J34" s="13">
        <v>41</v>
      </c>
      <c r="K34" s="13">
        <v>11</v>
      </c>
      <c r="L34" s="13">
        <v>7</v>
      </c>
      <c r="M34" s="37" t="s">
        <v>201</v>
      </c>
      <c r="N34" s="13">
        <v>1</v>
      </c>
      <c r="O34" s="13"/>
      <c r="P34" s="13"/>
      <c r="Q34" s="13"/>
      <c r="R34" s="13">
        <v>2022</v>
      </c>
      <c r="S34" s="14" t="s">
        <v>202</v>
      </c>
      <c r="T34" s="13" t="s">
        <v>85</v>
      </c>
      <c r="U34" s="19">
        <v>5</v>
      </c>
      <c r="V34" s="19">
        <v>140</v>
      </c>
      <c r="W34" s="19">
        <v>0</v>
      </c>
      <c r="X34" s="19">
        <v>0</v>
      </c>
      <c r="Y34" s="19">
        <v>0</v>
      </c>
      <c r="Z34" s="20">
        <v>0</v>
      </c>
      <c r="AA34" s="21">
        <v>15</v>
      </c>
      <c r="AB34" s="22">
        <v>600</v>
      </c>
      <c r="AC34" s="19">
        <v>0</v>
      </c>
      <c r="AD34" s="19">
        <v>0</v>
      </c>
      <c r="AE34" s="19">
        <v>0</v>
      </c>
      <c r="AF34" s="19">
        <v>0</v>
      </c>
      <c r="AG34" s="25">
        <v>41.8</v>
      </c>
      <c r="AH34" s="13" t="s">
        <v>203</v>
      </c>
      <c r="AI34" s="13" t="s">
        <v>204</v>
      </c>
    </row>
    <row r="35" spans="1:35" ht="106.5" customHeight="1" x14ac:dyDescent="0.25">
      <c r="A35" s="23">
        <v>6</v>
      </c>
      <c r="B35" s="13" t="s">
        <v>205</v>
      </c>
      <c r="C35" s="13" t="s">
        <v>206</v>
      </c>
      <c r="D35" s="13" t="s">
        <v>207</v>
      </c>
      <c r="E35" s="13" t="s">
        <v>208</v>
      </c>
      <c r="F35" s="13" t="s">
        <v>209</v>
      </c>
      <c r="G35" s="13" t="s">
        <v>170</v>
      </c>
      <c r="H35" s="36">
        <v>43276</v>
      </c>
      <c r="I35" s="13">
        <v>134</v>
      </c>
      <c r="J35" s="13">
        <v>67</v>
      </c>
      <c r="K35" s="13">
        <v>8</v>
      </c>
      <c r="L35" s="13">
        <v>3</v>
      </c>
      <c r="M35" s="37" t="s">
        <v>210</v>
      </c>
      <c r="N35" s="13"/>
      <c r="O35" s="13">
        <v>1</v>
      </c>
      <c r="P35" s="13"/>
      <c r="Q35" s="13"/>
      <c r="R35" s="13">
        <v>2022</v>
      </c>
      <c r="S35" s="14" t="s">
        <v>211</v>
      </c>
      <c r="T35" s="13" t="s">
        <v>85</v>
      </c>
      <c r="U35" s="39">
        <v>7</v>
      </c>
      <c r="V35" s="39">
        <v>13</v>
      </c>
      <c r="W35" s="19">
        <v>0</v>
      </c>
      <c r="X35" s="19">
        <v>0</v>
      </c>
      <c r="Y35" s="19">
        <v>0</v>
      </c>
      <c r="Z35" s="20">
        <v>0</v>
      </c>
      <c r="AA35" s="21">
        <v>23</v>
      </c>
      <c r="AB35" s="22">
        <v>52</v>
      </c>
      <c r="AC35" s="19">
        <v>0</v>
      </c>
      <c r="AD35" s="19">
        <v>0</v>
      </c>
      <c r="AE35" s="19">
        <v>0</v>
      </c>
      <c r="AF35" s="19">
        <v>0</v>
      </c>
      <c r="AG35" s="25">
        <v>450.88</v>
      </c>
      <c r="AH35" s="13" t="s">
        <v>212</v>
      </c>
      <c r="AI35" s="13" t="s">
        <v>213</v>
      </c>
    </row>
    <row r="36" spans="1:35" ht="81.95" customHeight="1" x14ac:dyDescent="0.25">
      <c r="A36" s="23">
        <v>7</v>
      </c>
      <c r="B36" s="13" t="s">
        <v>214</v>
      </c>
      <c r="C36" s="13" t="s">
        <v>215</v>
      </c>
      <c r="D36" s="13" t="s">
        <v>216</v>
      </c>
      <c r="E36" s="13" t="s">
        <v>217</v>
      </c>
      <c r="F36" s="13" t="s">
        <v>218</v>
      </c>
      <c r="G36" s="13" t="s">
        <v>170</v>
      </c>
      <c r="H36" s="36">
        <v>41862</v>
      </c>
      <c r="I36" s="13">
        <v>663</v>
      </c>
      <c r="J36" s="13">
        <v>357</v>
      </c>
      <c r="K36" s="13">
        <v>8</v>
      </c>
      <c r="L36" s="13">
        <v>2</v>
      </c>
      <c r="M36" s="37" t="s">
        <v>219</v>
      </c>
      <c r="N36" s="13"/>
      <c r="O36" s="13">
        <v>1</v>
      </c>
      <c r="P36" s="13"/>
      <c r="Q36" s="13"/>
      <c r="R36" s="13">
        <v>2022</v>
      </c>
      <c r="S36" s="14" t="s">
        <v>220</v>
      </c>
      <c r="T36" s="13" t="s">
        <v>221</v>
      </c>
      <c r="U36" s="19">
        <v>0</v>
      </c>
      <c r="V36" s="39">
        <v>850</v>
      </c>
      <c r="W36" s="19">
        <v>0</v>
      </c>
      <c r="X36" s="19">
        <v>0</v>
      </c>
      <c r="Y36" s="19">
        <v>0</v>
      </c>
      <c r="Z36" s="20">
        <v>0</v>
      </c>
      <c r="AA36" s="21">
        <v>0</v>
      </c>
      <c r="AB36" s="22">
        <v>6000</v>
      </c>
      <c r="AC36" s="19">
        <v>0</v>
      </c>
      <c r="AD36" s="19">
        <v>0</v>
      </c>
      <c r="AE36" s="19">
        <v>0</v>
      </c>
      <c r="AF36" s="19">
        <v>0</v>
      </c>
      <c r="AG36" s="34">
        <v>55.2</v>
      </c>
      <c r="AH36" s="13" t="s">
        <v>222</v>
      </c>
      <c r="AI36" s="13"/>
    </row>
    <row r="37" spans="1:35" ht="90.6" customHeight="1" x14ac:dyDescent="0.25">
      <c r="A37" s="23">
        <v>8</v>
      </c>
      <c r="B37" s="13" t="s">
        <v>223</v>
      </c>
      <c r="C37" s="13" t="s">
        <v>224</v>
      </c>
      <c r="D37" s="13" t="s">
        <v>225</v>
      </c>
      <c r="E37" s="13" t="s">
        <v>226</v>
      </c>
      <c r="F37" s="13" t="s">
        <v>227</v>
      </c>
      <c r="G37" s="13" t="s">
        <v>170</v>
      </c>
      <c r="H37" s="36">
        <v>43019</v>
      </c>
      <c r="I37" s="13">
        <v>237</v>
      </c>
      <c r="J37" s="13">
        <v>109</v>
      </c>
      <c r="K37" s="13">
        <v>8</v>
      </c>
      <c r="L37" s="13">
        <v>4</v>
      </c>
      <c r="M37" s="37" t="s">
        <v>228</v>
      </c>
      <c r="N37" s="13"/>
      <c r="O37" s="13">
        <v>1</v>
      </c>
      <c r="P37" s="13"/>
      <c r="Q37" s="13"/>
      <c r="R37" s="13">
        <v>2022</v>
      </c>
      <c r="S37" s="14" t="s">
        <v>229</v>
      </c>
      <c r="T37" s="13" t="s">
        <v>230</v>
      </c>
      <c r="U37" s="19">
        <v>473</v>
      </c>
      <c r="V37" s="19">
        <v>410</v>
      </c>
      <c r="W37" s="19">
        <v>0</v>
      </c>
      <c r="X37" s="19">
        <v>0</v>
      </c>
      <c r="Y37" s="19">
        <v>0</v>
      </c>
      <c r="Z37" s="20">
        <v>4</v>
      </c>
      <c r="AA37" s="21">
        <v>1219</v>
      </c>
      <c r="AB37" s="22">
        <v>4800</v>
      </c>
      <c r="AC37" s="19">
        <v>0</v>
      </c>
      <c r="AD37" s="19">
        <v>0</v>
      </c>
      <c r="AE37" s="19">
        <v>0</v>
      </c>
      <c r="AF37" s="19">
        <v>0</v>
      </c>
      <c r="AG37" s="25">
        <v>554.67999999999995</v>
      </c>
      <c r="AH37" s="13" t="s">
        <v>231</v>
      </c>
      <c r="AI37" s="13" t="s">
        <v>232</v>
      </c>
    </row>
    <row r="38" spans="1:35" ht="27.95" customHeight="1" x14ac:dyDescent="0.25">
      <c r="A38" s="13"/>
      <c r="B38" s="53" t="s">
        <v>233</v>
      </c>
      <c r="C38" s="54"/>
      <c r="D38" s="54"/>
      <c r="E38" s="54"/>
      <c r="F38" s="54"/>
      <c r="G38" s="28">
        <f>COUNT(A30:A37)</f>
        <v>8</v>
      </c>
      <c r="H38" s="28"/>
      <c r="I38" s="28">
        <f>SUM(I30:I37)</f>
        <v>1779</v>
      </c>
      <c r="J38" s="28">
        <f>SUM(J30:J37)</f>
        <v>975</v>
      </c>
      <c r="K38" s="28">
        <f>SUM(K30:K37)</f>
        <v>67</v>
      </c>
      <c r="L38" s="28">
        <f>SUM(L30:L37)</f>
        <v>27</v>
      </c>
      <c r="M38" s="28"/>
      <c r="N38" s="28">
        <f>COUNT(N30:N37)</f>
        <v>2</v>
      </c>
      <c r="O38" s="28">
        <f>COUNT(O30:O37)</f>
        <v>6</v>
      </c>
      <c r="P38" s="28"/>
      <c r="Q38" s="28"/>
      <c r="R38" s="28"/>
      <c r="S38" s="30"/>
      <c r="T38" s="13"/>
      <c r="U38" s="31">
        <f>SUM(U30:U37)</f>
        <v>608</v>
      </c>
      <c r="V38" s="31">
        <f t="shared" ref="V38:AF38" si="7">SUM(V30:V37)</f>
        <v>2771</v>
      </c>
      <c r="W38" s="31">
        <f t="shared" si="7"/>
        <v>0</v>
      </c>
      <c r="X38" s="31">
        <f t="shared" si="7"/>
        <v>0</v>
      </c>
      <c r="Y38" s="31">
        <f t="shared" si="7"/>
        <v>10</v>
      </c>
      <c r="Z38" s="31">
        <f t="shared" si="7"/>
        <v>4</v>
      </c>
      <c r="AA38" s="31">
        <f t="shared" si="7"/>
        <v>1566.5</v>
      </c>
      <c r="AB38" s="31">
        <f t="shared" si="7"/>
        <v>15889</v>
      </c>
      <c r="AC38" s="31">
        <f t="shared" si="7"/>
        <v>0</v>
      </c>
      <c r="AD38" s="31">
        <f t="shared" si="7"/>
        <v>0</v>
      </c>
      <c r="AE38" s="31">
        <f t="shared" si="7"/>
        <v>70</v>
      </c>
      <c r="AF38" s="31">
        <f t="shared" si="7"/>
        <v>0</v>
      </c>
      <c r="AG38" s="31">
        <f>SUM(AG30:AG37)</f>
        <v>1518.6799999999998</v>
      </c>
      <c r="AH38" s="13"/>
      <c r="AI38" s="13"/>
    </row>
    <row r="39" spans="1:35" ht="87.95" customHeight="1" x14ac:dyDescent="0.25">
      <c r="A39" s="23">
        <v>1</v>
      </c>
      <c r="B39" s="13" t="str">
        <f>'[1]19 ACs for 2023'!B3</f>
        <v>ស.ក សុខភាពយើង</v>
      </c>
      <c r="C39" s="13" t="str">
        <f>'[1]19 ACs for 2023'!C3</f>
        <v>Sokpheap Yeung AC</v>
      </c>
      <c r="D39" s="13" t="str">
        <f>'[1]19 ACs for 2023'!D3</f>
        <v>ម្រុំ
Moram</v>
      </c>
      <c r="E39" s="13" t="str">
        <f>'[1]19 ACs for 2023'!E3</f>
        <v>តាភេន
Ta Phan</v>
      </c>
      <c r="F39" s="13" t="str">
        <f>'[1]19 ACs for 2023'!F3</f>
        <v>ត្រាំកក់
Tram Kak</v>
      </c>
      <c r="G39" s="13" t="str">
        <f>'[1]19 ACs for 2023'!G3</f>
        <v>តាកែវ
Takeo</v>
      </c>
      <c r="H39" s="13" t="s">
        <v>234</v>
      </c>
      <c r="I39" s="13">
        <v>39</v>
      </c>
      <c r="J39" s="13">
        <v>11</v>
      </c>
      <c r="K39" s="13">
        <v>8</v>
      </c>
      <c r="L39" s="13">
        <v>2</v>
      </c>
      <c r="M39" s="24" t="s">
        <v>235</v>
      </c>
      <c r="N39" s="13"/>
      <c r="O39" s="13">
        <v>1</v>
      </c>
      <c r="P39" s="13"/>
      <c r="Q39" s="13"/>
      <c r="R39" s="13">
        <v>2022</v>
      </c>
      <c r="S39" s="13" t="s">
        <v>236</v>
      </c>
      <c r="T39" s="13" t="s">
        <v>237</v>
      </c>
      <c r="U39" s="19">
        <v>420</v>
      </c>
      <c r="V39" s="19">
        <v>37</v>
      </c>
      <c r="W39" s="19">
        <v>0</v>
      </c>
      <c r="X39" s="19">
        <v>0</v>
      </c>
      <c r="Y39" s="19">
        <v>0</v>
      </c>
      <c r="Z39" s="20">
        <v>0</v>
      </c>
      <c r="AA39" s="21">
        <v>13600</v>
      </c>
      <c r="AB39" s="22">
        <v>115</v>
      </c>
      <c r="AC39" s="19">
        <v>0</v>
      </c>
      <c r="AD39" s="19">
        <v>0</v>
      </c>
      <c r="AE39" s="19">
        <v>0</v>
      </c>
      <c r="AF39" s="19">
        <v>0</v>
      </c>
      <c r="AG39" s="25">
        <v>100</v>
      </c>
      <c r="AH39" s="13" t="s">
        <v>238</v>
      </c>
      <c r="AI39" s="13" t="s">
        <v>232</v>
      </c>
    </row>
    <row r="40" spans="1:35" ht="68.45" customHeight="1" x14ac:dyDescent="0.25">
      <c r="A40" s="23">
        <v>2</v>
      </c>
      <c r="B40" s="13" t="str">
        <f>'[1]19 ACs for 2023'!B4</f>
        <v>ស.ក ដំរីរមៀល</v>
      </c>
      <c r="C40" s="13" t="str">
        <f>'[1]19 ACs for 2023'!C4</f>
        <v>Damrey Rameal AC</v>
      </c>
      <c r="D40" s="13" t="str">
        <f>'[1]19 ACs for 2023'!D4</f>
        <v>ត្រពាំង
Trapeang</v>
      </c>
      <c r="E40" s="13" t="str">
        <f>'[1]19 ACs for 2023'!E4</f>
        <v>ត្រពាំងធំខាងត្បូង
Trapeang Thom Khang Tbong</v>
      </c>
      <c r="F40" s="13" t="str">
        <f>'[1]19 ACs for 2023'!F4</f>
        <v>ត្រាំកក់
Tram Kak</v>
      </c>
      <c r="G40" s="13" t="str">
        <f>'[1]19 ACs for 2023'!G4</f>
        <v>តាកែវ
Takeo</v>
      </c>
      <c r="H40" s="13" t="s">
        <v>239</v>
      </c>
      <c r="I40" s="13">
        <v>68</v>
      </c>
      <c r="J40" s="13">
        <v>23</v>
      </c>
      <c r="K40" s="13">
        <v>8</v>
      </c>
      <c r="L40" s="13">
        <v>2</v>
      </c>
      <c r="M40" s="24" t="s">
        <v>240</v>
      </c>
      <c r="N40" s="13"/>
      <c r="O40" s="13">
        <v>1</v>
      </c>
      <c r="P40" s="13"/>
      <c r="Q40" s="13"/>
      <c r="R40" s="13">
        <v>2022</v>
      </c>
      <c r="S40" s="13" t="s">
        <v>241</v>
      </c>
      <c r="T40" s="13" t="s">
        <v>242</v>
      </c>
      <c r="U40" s="19">
        <v>656</v>
      </c>
      <c r="V40" s="19">
        <v>1058</v>
      </c>
      <c r="W40" s="19">
        <v>0</v>
      </c>
      <c r="X40" s="19">
        <v>0</v>
      </c>
      <c r="Y40" s="19">
        <v>0</v>
      </c>
      <c r="Z40" s="20">
        <v>0</v>
      </c>
      <c r="AA40" s="21">
        <v>1968</v>
      </c>
      <c r="AB40" s="22">
        <v>3174</v>
      </c>
      <c r="AC40" s="19">
        <v>0</v>
      </c>
      <c r="AD40" s="19">
        <v>0</v>
      </c>
      <c r="AE40" s="19">
        <v>0</v>
      </c>
      <c r="AF40" s="19">
        <v>0</v>
      </c>
      <c r="AG40" s="25">
        <v>1126.21</v>
      </c>
      <c r="AH40" s="13" t="s">
        <v>243</v>
      </c>
      <c r="AI40" s="13" t="s">
        <v>232</v>
      </c>
    </row>
    <row r="41" spans="1:35" ht="89.1" customHeight="1" x14ac:dyDescent="0.25">
      <c r="A41" s="23">
        <v>3</v>
      </c>
      <c r="B41" s="13" t="str">
        <f>'[1]19 ACs for 2023'!B6</f>
        <v>ស.ក សំភ្លីអង្គររង្សី</v>
      </c>
      <c r="C41" s="13" t="str">
        <f>'[1]19 ACs for 2023'!C6</f>
        <v>Samphly Angkor 
Raingsey AC</v>
      </c>
      <c r="D41" s="13" t="str">
        <f>'[1]19 ACs for 2023'!D6</f>
        <v>គរ
Kour</v>
      </c>
      <c r="E41" s="13" t="str">
        <f>'[1]19 ACs for 2023'!E6</f>
        <v>ព្រៃខ្លា
Prey Kla</v>
      </c>
      <c r="F41" s="13" t="str">
        <f>'[1]19 ACs for 2023'!F6</f>
        <v>កោះអណ្តែត
Koh Andet</v>
      </c>
      <c r="G41" s="13" t="str">
        <f>'[1]19 ACs for 2023'!G6</f>
        <v>តាកែវ
Takeo</v>
      </c>
      <c r="H41" s="13" t="s">
        <v>244</v>
      </c>
      <c r="I41" s="13">
        <v>160</v>
      </c>
      <c r="J41" s="13">
        <v>92</v>
      </c>
      <c r="K41" s="13">
        <v>8</v>
      </c>
      <c r="L41" s="13">
        <v>3</v>
      </c>
      <c r="M41" s="24" t="s">
        <v>245</v>
      </c>
      <c r="N41" s="13"/>
      <c r="O41" s="13">
        <v>1</v>
      </c>
      <c r="P41" s="13"/>
      <c r="Q41" s="13"/>
      <c r="R41" s="13">
        <v>2022</v>
      </c>
      <c r="S41" s="14" t="s">
        <v>246</v>
      </c>
      <c r="T41" s="13" t="s">
        <v>237</v>
      </c>
      <c r="U41" s="19">
        <v>200</v>
      </c>
      <c r="V41" s="19">
        <v>450</v>
      </c>
      <c r="W41" s="19">
        <v>0</v>
      </c>
      <c r="X41" s="19">
        <v>0</v>
      </c>
      <c r="Y41" s="19">
        <v>0</v>
      </c>
      <c r="Z41" s="20">
        <v>0</v>
      </c>
      <c r="AA41" s="21">
        <v>1000</v>
      </c>
      <c r="AB41" s="22">
        <v>2000</v>
      </c>
      <c r="AC41" s="19">
        <v>0</v>
      </c>
      <c r="AD41" s="19">
        <v>0</v>
      </c>
      <c r="AE41" s="19">
        <v>0</v>
      </c>
      <c r="AF41" s="19">
        <v>0</v>
      </c>
      <c r="AG41" s="25">
        <v>635</v>
      </c>
      <c r="AH41" s="13" t="s">
        <v>247</v>
      </c>
      <c r="AI41" s="13" t="s">
        <v>232</v>
      </c>
    </row>
    <row r="42" spans="1:35" ht="60" customHeight="1" x14ac:dyDescent="0.25">
      <c r="A42" s="23">
        <v>4</v>
      </c>
      <c r="B42" s="13" t="str">
        <f>'[1]19 ACs for 2023'!B7</f>
        <v>ស.ក ភ្នំដិនសែនសុខ</v>
      </c>
      <c r="C42" s="13" t="str">
        <f>'[1]19 ACs for 2023'!C7</f>
        <v>Phnom Den Sen
 Sok AC</v>
      </c>
      <c r="D42" s="13" t="str">
        <f>'[1]19 ACs for 2023'!D7</f>
        <v>ទទឹង
Tateng</v>
      </c>
      <c r="E42" s="13" t="str">
        <f>'[1]19 ACs for 2023'!E7</f>
        <v xml:space="preserve">ភ្នំដិន
Phnom Den </v>
      </c>
      <c r="F42" s="13" t="str">
        <f>'[1]19 ACs for 2023'!F7</f>
        <v>គិរីវង់
Kirivong</v>
      </c>
      <c r="G42" s="13" t="str">
        <f>'[1]19 ACs for 2023'!G7</f>
        <v>តាកែវ
Takeo</v>
      </c>
      <c r="H42" s="13" t="s">
        <v>248</v>
      </c>
      <c r="I42" s="13">
        <v>149</v>
      </c>
      <c r="J42" s="13">
        <v>57</v>
      </c>
      <c r="K42" s="13">
        <v>8</v>
      </c>
      <c r="L42" s="13">
        <v>1</v>
      </c>
      <c r="M42" s="24" t="s">
        <v>249</v>
      </c>
      <c r="N42" s="13"/>
      <c r="O42" s="13">
        <v>1</v>
      </c>
      <c r="P42" s="13"/>
      <c r="Q42" s="13"/>
      <c r="R42" s="13">
        <v>2022</v>
      </c>
      <c r="S42" s="14" t="s">
        <v>250</v>
      </c>
      <c r="T42" s="13" t="s">
        <v>251</v>
      </c>
      <c r="U42" s="19">
        <v>0</v>
      </c>
      <c r="V42" s="19">
        <v>293.86</v>
      </c>
      <c r="W42" s="19">
        <v>0</v>
      </c>
      <c r="X42" s="19">
        <v>0</v>
      </c>
      <c r="Y42" s="19">
        <v>0</v>
      </c>
      <c r="Z42" s="20">
        <v>0</v>
      </c>
      <c r="AA42" s="21">
        <v>0</v>
      </c>
      <c r="AB42" s="22">
        <v>1758</v>
      </c>
      <c r="AC42" s="19">
        <v>0</v>
      </c>
      <c r="AD42" s="19">
        <v>0</v>
      </c>
      <c r="AE42" s="19">
        <v>0</v>
      </c>
      <c r="AF42" s="19">
        <v>0</v>
      </c>
      <c r="AG42" s="40">
        <v>296.3</v>
      </c>
      <c r="AH42" s="13" t="s">
        <v>252</v>
      </c>
      <c r="AI42" s="13" t="s">
        <v>232</v>
      </c>
    </row>
    <row r="43" spans="1:35" ht="25.5" customHeight="1" x14ac:dyDescent="0.25">
      <c r="A43" s="41"/>
      <c r="B43" s="53" t="s">
        <v>253</v>
      </c>
      <c r="C43" s="54"/>
      <c r="D43" s="54"/>
      <c r="E43" s="54"/>
      <c r="F43" s="54"/>
      <c r="G43" s="28">
        <f>COUNT(A39:A42)</f>
        <v>4</v>
      </c>
      <c r="H43" s="28"/>
      <c r="I43" s="28">
        <f>SUM(I39:I42)</f>
        <v>416</v>
      </c>
      <c r="J43" s="28">
        <f>SUM(J39:J42)</f>
        <v>183</v>
      </c>
      <c r="K43" s="28">
        <f>SUM(K39:K42)</f>
        <v>32</v>
      </c>
      <c r="L43" s="28">
        <f>SUM(L39:L42)</f>
        <v>8</v>
      </c>
      <c r="M43" s="28"/>
      <c r="N43" s="28">
        <f>COUNT(N39:N42)</f>
        <v>0</v>
      </c>
      <c r="O43" s="28">
        <f>COUNT(O39:O42)</f>
        <v>4</v>
      </c>
      <c r="P43" s="28">
        <f>COUNT(P39:P42)</f>
        <v>0</v>
      </c>
      <c r="Q43" s="28">
        <f>COUNT(Q39:Q42)</f>
        <v>0</v>
      </c>
      <c r="R43" s="28"/>
      <c r="S43" s="30"/>
      <c r="T43" s="13"/>
      <c r="U43" s="31">
        <f>SUM(U39:U42)</f>
        <v>1276</v>
      </c>
      <c r="V43" s="31">
        <f t="shared" ref="V43:AF43" si="8">SUM(V39:V42)</f>
        <v>1838.8600000000001</v>
      </c>
      <c r="W43" s="31">
        <f t="shared" si="8"/>
        <v>0</v>
      </c>
      <c r="X43" s="31">
        <f t="shared" si="8"/>
        <v>0</v>
      </c>
      <c r="Y43" s="31">
        <f t="shared" si="8"/>
        <v>0</v>
      </c>
      <c r="Z43" s="31">
        <f t="shared" si="8"/>
        <v>0</v>
      </c>
      <c r="AA43" s="31">
        <f t="shared" si="8"/>
        <v>16568</v>
      </c>
      <c r="AB43" s="31">
        <f t="shared" si="8"/>
        <v>7047</v>
      </c>
      <c r="AC43" s="31">
        <f t="shared" si="8"/>
        <v>0</v>
      </c>
      <c r="AD43" s="31">
        <f t="shared" si="8"/>
        <v>0</v>
      </c>
      <c r="AE43" s="31">
        <f t="shared" si="8"/>
        <v>0</v>
      </c>
      <c r="AF43" s="31">
        <f t="shared" si="8"/>
        <v>0</v>
      </c>
      <c r="AG43" s="31">
        <f>SUM(AG39:AG42)</f>
        <v>2157.5100000000002</v>
      </c>
      <c r="AH43" s="13"/>
      <c r="AI43" s="13"/>
    </row>
    <row r="44" spans="1:35" ht="66.95" customHeight="1" x14ac:dyDescent="0.25">
      <c r="A44" s="41">
        <v>5</v>
      </c>
      <c r="B44" s="42" t="s">
        <v>254</v>
      </c>
      <c r="C44" s="42" t="s">
        <v>255</v>
      </c>
      <c r="D44" s="42" t="s">
        <v>256</v>
      </c>
      <c r="E44" s="42" t="s">
        <v>257</v>
      </c>
      <c r="F44" s="42" t="s">
        <v>258</v>
      </c>
      <c r="G44" s="42" t="s">
        <v>170</v>
      </c>
      <c r="H44" s="13">
        <v>2015</v>
      </c>
      <c r="I44" s="13">
        <v>190</v>
      </c>
      <c r="J44" s="13">
        <v>75</v>
      </c>
      <c r="K44" s="13">
        <v>8</v>
      </c>
      <c r="L44" s="13">
        <v>3</v>
      </c>
      <c r="M44" s="24" t="s">
        <v>259</v>
      </c>
      <c r="N44" s="13"/>
      <c r="O44" s="35"/>
      <c r="P44" s="13"/>
      <c r="Q44" s="13"/>
      <c r="R44" s="13">
        <v>2022</v>
      </c>
      <c r="S44" s="43" t="s">
        <v>260</v>
      </c>
      <c r="T44" s="13"/>
      <c r="U44" s="19"/>
      <c r="V44" s="19"/>
      <c r="W44" s="19"/>
      <c r="X44" s="19"/>
      <c r="Y44" s="19"/>
      <c r="Z44" s="20"/>
      <c r="AA44" s="21"/>
      <c r="AB44" s="22"/>
      <c r="AC44" s="19"/>
      <c r="AD44" s="19"/>
      <c r="AE44" s="19"/>
      <c r="AF44" s="19"/>
      <c r="AG44" s="44"/>
      <c r="AH44" s="13"/>
      <c r="AI44" s="45" t="s">
        <v>261</v>
      </c>
    </row>
    <row r="45" spans="1:35" ht="69" customHeight="1" x14ac:dyDescent="0.25">
      <c r="A45" s="41">
        <v>6</v>
      </c>
      <c r="B45" s="42" t="str">
        <f>'[1]19 ACs for 2023'!B8</f>
        <v>ស.ក មាន់ស្រែអូរផុត</v>
      </c>
      <c r="C45" s="42" t="str">
        <f>'[1]19 ACs for 2023'!C8</f>
        <v>Miean Sre Or
 Phut AC</v>
      </c>
      <c r="D45" s="42" t="str">
        <f>'[1]19 ACs for 2023'!D8</f>
        <v>អូរផុត
Or Phut</v>
      </c>
      <c r="E45" s="42" t="str">
        <f>'[1]19 ACs for 2023'!E8</f>
        <v>អង្គតាសោម
Ang Tasaom</v>
      </c>
      <c r="F45" s="42" t="str">
        <f>'[1]19 ACs for 2023'!F8</f>
        <v>ត្រាំកក់
Tram Kak</v>
      </c>
      <c r="G45" s="42" t="str">
        <f>'[1]19 ACs for 2023'!G8</f>
        <v>តាកែវ
Takeo</v>
      </c>
      <c r="H45" s="13" t="s">
        <v>262</v>
      </c>
      <c r="I45" s="13">
        <v>40</v>
      </c>
      <c r="J45" s="13">
        <v>23</v>
      </c>
      <c r="K45" s="13">
        <v>8</v>
      </c>
      <c r="L45" s="13">
        <v>4</v>
      </c>
      <c r="M45" s="37" t="s">
        <v>259</v>
      </c>
      <c r="N45" s="13"/>
      <c r="O45" s="35"/>
      <c r="P45" s="13"/>
      <c r="Q45" s="13"/>
      <c r="R45" s="13">
        <v>2023</v>
      </c>
      <c r="S45" s="14" t="str">
        <f>'[1]19 ACs for 2023'!M8</f>
        <v xml:space="preserve">095 41 44 97
</v>
      </c>
      <c r="T45" s="13"/>
      <c r="U45" s="19"/>
      <c r="V45" s="19"/>
      <c r="W45" s="19"/>
      <c r="X45" s="19"/>
      <c r="Y45" s="19"/>
      <c r="Z45" s="20"/>
      <c r="AA45" s="21"/>
      <c r="AB45" s="22"/>
      <c r="AC45" s="19"/>
      <c r="AD45" s="19"/>
      <c r="AE45" s="19"/>
      <c r="AF45" s="19"/>
      <c r="AG45" s="44"/>
      <c r="AH45" s="13"/>
      <c r="AI45" s="45" t="s">
        <v>261</v>
      </c>
    </row>
    <row r="46" spans="1:35" ht="54" customHeight="1" x14ac:dyDescent="0.25">
      <c r="A46" s="41">
        <v>7</v>
      </c>
      <c r="B46" s="42" t="str">
        <f>'[1]19 ACs for 2023'!B9</f>
        <v>ស.ក និទានសំរោង</v>
      </c>
      <c r="C46" s="42" t="str">
        <f>'[1]19 ACs for 2023'!C9</f>
        <v xml:space="preserve"> Nitean Samrong AC</v>
      </c>
      <c r="D46" s="42" t="str">
        <f>'[1]19 ACs for 2023'!D9</f>
        <v>អង្គក្តី
Ang Kday</v>
      </c>
      <c r="E46" s="42" t="str">
        <f>'[1]19 ACs for 2023'!E9</f>
        <v>សឹង្គ
Sing</v>
      </c>
      <c r="F46" s="42" t="str">
        <f>'[1]19 ACs for 2023'!F9</f>
        <v>សំរោង
Samrong</v>
      </c>
      <c r="G46" s="42" t="str">
        <f>'[1]19 ACs for 2023'!G9</f>
        <v>តាកែវ
Takeo</v>
      </c>
      <c r="H46" s="13" t="s">
        <v>263</v>
      </c>
      <c r="I46" s="13">
        <v>24</v>
      </c>
      <c r="J46" s="13">
        <v>12</v>
      </c>
      <c r="K46" s="13">
        <v>8</v>
      </c>
      <c r="L46" s="13">
        <v>2</v>
      </c>
      <c r="M46" s="37" t="s">
        <v>264</v>
      </c>
      <c r="N46" s="13"/>
      <c r="O46" s="35"/>
      <c r="P46" s="13"/>
      <c r="Q46" s="13"/>
      <c r="R46" s="13">
        <v>2023</v>
      </c>
      <c r="S46" s="14" t="str">
        <f>'[1]19 ACs for 2023'!M9</f>
        <v>066 666 155
096 666 3037</v>
      </c>
      <c r="T46" s="13"/>
      <c r="U46" s="19"/>
      <c r="V46" s="19"/>
      <c r="W46" s="19"/>
      <c r="X46" s="19"/>
      <c r="Y46" s="19"/>
      <c r="Z46" s="20"/>
      <c r="AA46" s="21"/>
      <c r="AB46" s="22"/>
      <c r="AC46" s="19"/>
      <c r="AD46" s="19"/>
      <c r="AE46" s="19"/>
      <c r="AF46" s="19"/>
      <c r="AG46" s="44"/>
      <c r="AH46" s="13"/>
      <c r="AI46" s="45" t="s">
        <v>261</v>
      </c>
    </row>
    <row r="47" spans="1:35" x14ac:dyDescent="0.25">
      <c r="A47" s="55" t="s">
        <v>265</v>
      </c>
      <c r="B47" s="56"/>
      <c r="C47" s="56"/>
      <c r="D47" s="56"/>
      <c r="E47" s="56"/>
      <c r="F47" s="57"/>
      <c r="G47" s="47">
        <f>COUNT(A44:A46)</f>
        <v>3</v>
      </c>
      <c r="H47" s="47"/>
      <c r="I47" s="47">
        <f>SUM(I44:I46)</f>
        <v>254</v>
      </c>
      <c r="J47" s="47">
        <f>SUM(J44:J46)</f>
        <v>110</v>
      </c>
      <c r="K47" s="47">
        <f>SUM(K44:K46)</f>
        <v>24</v>
      </c>
      <c r="L47" s="47">
        <f>SUM(L44:L46)</f>
        <v>9</v>
      </c>
      <c r="M47" s="47"/>
      <c r="N47" s="47">
        <f>SUM(N44:N46)</f>
        <v>0</v>
      </c>
      <c r="O47" s="47">
        <f>SUM(P44:P46)</f>
        <v>0</v>
      </c>
      <c r="P47" s="47">
        <f t="shared" ref="P47" si="9">SUM(P44:P46)</f>
        <v>0</v>
      </c>
      <c r="Q47" s="47">
        <f>SUM(Q44:Q46)</f>
        <v>0</v>
      </c>
      <c r="R47" s="47"/>
      <c r="S47" s="46"/>
      <c r="T47" s="13"/>
      <c r="U47" s="31">
        <f>SUM(U44:U46)</f>
        <v>0</v>
      </c>
      <c r="V47" s="31">
        <f t="shared" ref="V47:AF47" si="10">SUM(V44:V46)</f>
        <v>0</v>
      </c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>SUM(AG44:AG46)</f>
        <v>0</v>
      </c>
      <c r="AH47" s="13"/>
      <c r="AI47" s="13"/>
    </row>
    <row r="48" spans="1:35" x14ac:dyDescent="0.25">
      <c r="A48" s="58" t="s">
        <v>266</v>
      </c>
      <c r="B48" s="59"/>
      <c r="C48" s="59"/>
      <c r="D48" s="59"/>
      <c r="E48" s="59"/>
      <c r="F48" s="59"/>
      <c r="G48" s="48">
        <f>SUM(G7,G14,G29,G47)</f>
        <v>33</v>
      </c>
      <c r="H48" s="48">
        <f t="shared" ref="H48:P48" si="11">SUM(H7,H14,H29,H47)</f>
        <v>0</v>
      </c>
      <c r="I48" s="49">
        <f t="shared" si="11"/>
        <v>6822</v>
      </c>
      <c r="J48" s="49">
        <f t="shared" si="11"/>
        <v>3582</v>
      </c>
      <c r="K48" s="49">
        <f t="shared" si="11"/>
        <v>270</v>
      </c>
      <c r="L48" s="49">
        <f t="shared" si="11"/>
        <v>86</v>
      </c>
      <c r="M48" s="48">
        <f t="shared" si="11"/>
        <v>0</v>
      </c>
      <c r="N48" s="48">
        <f t="shared" si="11"/>
        <v>9</v>
      </c>
      <c r="O48" s="48">
        <f>SUM(O7,O14,O29,O47)</f>
        <v>21</v>
      </c>
      <c r="P48" s="48">
        <f t="shared" si="11"/>
        <v>0</v>
      </c>
      <c r="Q48" s="48">
        <f>SUM(Q7,Q14,Q29,Q47)</f>
        <v>0</v>
      </c>
      <c r="R48" s="48"/>
      <c r="S48" s="48"/>
      <c r="T48" s="48"/>
      <c r="U48" s="50">
        <f t="shared" ref="U48:AF48" si="12">SUM(U13,U28,U38,U43,U47)</f>
        <v>2625.5</v>
      </c>
      <c r="V48" s="50">
        <f t="shared" si="12"/>
        <v>8131.3600000000006</v>
      </c>
      <c r="W48" s="50">
        <f t="shared" si="12"/>
        <v>0</v>
      </c>
      <c r="X48" s="50">
        <f t="shared" si="12"/>
        <v>0</v>
      </c>
      <c r="Y48" s="50">
        <f t="shared" si="12"/>
        <v>10</v>
      </c>
      <c r="Z48" s="50">
        <f t="shared" si="12"/>
        <v>69.5</v>
      </c>
      <c r="AA48" s="50">
        <f t="shared" si="12"/>
        <v>20385.5</v>
      </c>
      <c r="AB48" s="50">
        <f t="shared" si="12"/>
        <v>30426</v>
      </c>
      <c r="AC48" s="50">
        <f t="shared" si="12"/>
        <v>0</v>
      </c>
      <c r="AD48" s="50">
        <f t="shared" si="12"/>
        <v>0</v>
      </c>
      <c r="AE48" s="50">
        <f t="shared" si="12"/>
        <v>70</v>
      </c>
      <c r="AF48" s="50">
        <f t="shared" si="12"/>
        <v>3700.5</v>
      </c>
      <c r="AG48" s="50">
        <f>SUM(AG13,AG28,AG38,AG43,AG47)</f>
        <v>7614.2849999999999</v>
      </c>
      <c r="AH48" s="13"/>
      <c r="AI48" s="13"/>
    </row>
    <row r="49" spans="2:27" x14ac:dyDescent="0.25">
      <c r="AA49" s="2"/>
    </row>
    <row r="50" spans="2:27" ht="23.1" customHeight="1" x14ac:dyDescent="0.25">
      <c r="B50" s="60" t="s">
        <v>267</v>
      </c>
      <c r="C50" s="60"/>
      <c r="D50" s="60"/>
      <c r="E50" s="60"/>
      <c r="F50" s="51">
        <v>2023</v>
      </c>
      <c r="G50" s="52">
        <f>G47</f>
        <v>3</v>
      </c>
      <c r="AA50" s="2"/>
    </row>
    <row r="51" spans="2:27" x14ac:dyDescent="0.25">
      <c r="B51" s="60"/>
      <c r="C51" s="60"/>
      <c r="D51" s="60"/>
      <c r="E51" s="60"/>
      <c r="AA51" s="2"/>
    </row>
    <row r="52" spans="2:27" x14ac:dyDescent="0.25">
      <c r="AA52" s="2"/>
    </row>
    <row r="53" spans="2:27" x14ac:dyDescent="0.25">
      <c r="AA53" s="2"/>
    </row>
    <row r="54" spans="2:27" x14ac:dyDescent="0.25">
      <c r="AA54" s="2"/>
    </row>
    <row r="55" spans="2:27" x14ac:dyDescent="0.25">
      <c r="AA55" s="2"/>
    </row>
    <row r="56" spans="2:27" x14ac:dyDescent="0.25">
      <c r="AA56" s="2"/>
    </row>
    <row r="57" spans="2:27" x14ac:dyDescent="0.25">
      <c r="AA57" s="2"/>
    </row>
    <row r="58" spans="2:27" x14ac:dyDescent="0.25">
      <c r="AA58" s="2"/>
    </row>
    <row r="59" spans="2:27" x14ac:dyDescent="0.25">
      <c r="AA59" s="2"/>
    </row>
    <row r="60" spans="2:27" x14ac:dyDescent="0.25">
      <c r="AA60" s="2"/>
    </row>
    <row r="61" spans="2:27" x14ac:dyDescent="0.25">
      <c r="AA61" s="2"/>
    </row>
    <row r="62" spans="2:27" x14ac:dyDescent="0.25">
      <c r="AA62" s="2"/>
    </row>
    <row r="63" spans="2:27" x14ac:dyDescent="0.25">
      <c r="AA63" s="2"/>
    </row>
    <row r="64" spans="2:27" x14ac:dyDescent="0.25">
      <c r="AA64" s="2"/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</sheetData>
  <mergeCells count="32">
    <mergeCell ref="A1:AI1"/>
    <mergeCell ref="A2:AI2"/>
    <mergeCell ref="A3:AI3"/>
    <mergeCell ref="A4:A5"/>
    <mergeCell ref="B4:B5"/>
    <mergeCell ref="C4:C5"/>
    <mergeCell ref="D4:G4"/>
    <mergeCell ref="H4:H5"/>
    <mergeCell ref="I4:J4"/>
    <mergeCell ref="K4:L4"/>
    <mergeCell ref="A6:S6"/>
    <mergeCell ref="M4:M5"/>
    <mergeCell ref="N4:N5"/>
    <mergeCell ref="O4:O5"/>
    <mergeCell ref="P4:P5"/>
    <mergeCell ref="Q4:Q5"/>
    <mergeCell ref="S4:S5"/>
    <mergeCell ref="T4:T5"/>
    <mergeCell ref="U4:Z4"/>
    <mergeCell ref="AA4:AF4"/>
    <mergeCell ref="AH4:AH5"/>
    <mergeCell ref="AI4:AI5"/>
    <mergeCell ref="B43:F43"/>
    <mergeCell ref="A47:F47"/>
    <mergeCell ref="A48:F48"/>
    <mergeCell ref="B50:E51"/>
    <mergeCell ref="A7:F7"/>
    <mergeCell ref="B13:F13"/>
    <mergeCell ref="A14:F14"/>
    <mergeCell ref="A28:F28"/>
    <mergeCell ref="A29:F29"/>
    <mergeCell ref="B38:F3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bunny heng</cp:lastModifiedBy>
  <dcterms:created xsi:type="dcterms:W3CDTF">2015-06-05T18:17:20Z</dcterms:created>
  <dcterms:modified xsi:type="dcterms:W3CDTF">2024-11-29T03:56:12Z</dcterms:modified>
</cp:coreProperties>
</file>